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ndo.cruz\Downloads\"/>
    </mc:Choice>
  </mc:AlternateContent>
  <xr:revisionPtr revIDLastSave="0" documentId="13_ncr:1_{43098BA5-FA31-4BC4-BCE6-5DB6A4DF4BFA}" xr6:coauthVersionLast="47" xr6:coauthVersionMax="47" xr10:uidLastSave="{00000000-0000-0000-0000-000000000000}"/>
  <bookViews>
    <workbookView xWindow="-28920" yWindow="-1275" windowWidth="29040" windowHeight="15840" activeTab="5" xr2:uid="{DFE63086-C805-4B7E-8EF1-21506FAA1C5C}"/>
  </bookViews>
  <sheets>
    <sheet name="Exercício_2020" sheetId="6" r:id="rId1"/>
    <sheet name="Exercício_2021" sheetId="1" r:id="rId2"/>
    <sheet name="Exercício_2022" sheetId="8" r:id="rId3"/>
    <sheet name="Exercício_2023" sheetId="9" r:id="rId4"/>
    <sheet name="Exercício_2024" sheetId="10" r:id="rId5"/>
    <sheet name="Exercício_2025" sheetId="11" r:id="rId6"/>
  </sheets>
  <definedNames>
    <definedName name="_xlnm._FilterDatabase" localSheetId="0" hidden="1">Exercício_2020!$A$2:$H$190</definedName>
    <definedName name="_xlnm._FilterDatabase" localSheetId="1" hidden="1">Exercício_2021!$A$2:$H$2</definedName>
    <definedName name="_xlnm._FilterDatabase" localSheetId="2" hidden="1">Exercício_2022!$A$2:$H$2</definedName>
    <definedName name="_xlnm._FilterDatabase" localSheetId="3" hidden="1">Exercício_2023!$A$2:$H$2</definedName>
    <definedName name="_xlnm._FilterDatabase" localSheetId="4" hidden="1">Exercício_2024!$A$2:$H$2</definedName>
    <definedName name="_xlnm.Print_Titles" localSheetId="0">Exercício_2020!$1:$2</definedName>
    <definedName name="_xlnm.Print_Titles" localSheetId="1">Exercício_2021!$1:$2</definedName>
    <definedName name="_xlnm.Print_Titles" localSheetId="2">Exercício_2022!$1:$2</definedName>
    <definedName name="_xlnm.Print_Titles" localSheetId="3">Exercício_2023!$1:$2</definedName>
    <definedName name="_xlnm.Print_Titles" localSheetId="4">Exercício_2024!$1:$2</definedName>
  </definedNames>
  <calcPr calcId="181029"/>
</workbook>
</file>

<file path=xl/calcChain.xml><?xml version="1.0" encoding="utf-8"?>
<calcChain xmlns="http://schemas.openxmlformats.org/spreadsheetml/2006/main">
  <c r="E74" i="11" l="1"/>
  <c r="E73" i="11"/>
  <c r="E61" i="11" l="1"/>
  <c r="E62" i="11"/>
  <c r="E63" i="11"/>
  <c r="E64" i="11"/>
  <c r="E65" i="11"/>
  <c r="E66" i="11"/>
  <c r="E67" i="11"/>
  <c r="E68" i="11"/>
  <c r="E69" i="11"/>
  <c r="E70" i="11"/>
  <c r="E71" i="11"/>
  <c r="E72" i="11"/>
  <c r="E60" i="11"/>
  <c r="E59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F59" i="11" l="1"/>
  <c r="E44" i="11"/>
  <c r="F44" i="11" s="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43" i="11"/>
  <c r="E42" i="11"/>
  <c r="F28" i="11" l="1"/>
  <c r="F42" i="11"/>
  <c r="E24" i="11"/>
  <c r="E25" i="11"/>
  <c r="E26" i="11"/>
  <c r="E27" i="11"/>
  <c r="E23" i="11"/>
  <c r="E22" i="11"/>
  <c r="E21" i="11"/>
  <c r="E20" i="11"/>
  <c r="E19" i="11"/>
  <c r="E18" i="11"/>
  <c r="E17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3" i="11"/>
  <c r="F209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F195" i="10" s="1"/>
  <c r="E187" i="10"/>
  <c r="E188" i="10"/>
  <c r="E189" i="10"/>
  <c r="E190" i="10"/>
  <c r="E191" i="10"/>
  <c r="E192" i="10"/>
  <c r="E193" i="10"/>
  <c r="E194" i="10"/>
  <c r="F17" i="11" l="1"/>
  <c r="F3" i="11"/>
  <c r="E178" i="10"/>
  <c r="F178" i="10" s="1"/>
  <c r="E179" i="10"/>
  <c r="E180" i="10"/>
  <c r="E181" i="10"/>
  <c r="E182" i="10"/>
  <c r="E183" i="10"/>
  <c r="E184" i="10"/>
  <c r="E185" i="10"/>
  <c r="E186" i="10"/>
  <c r="F181" i="10" l="1"/>
  <c r="E164" i="10"/>
  <c r="F164" i="10" s="1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F150" i="10" s="1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F136" i="10" l="1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22" i="10"/>
  <c r="E121" i="10"/>
  <c r="F123" i="10" l="1"/>
  <c r="F121" i="10"/>
  <c r="E120" i="10"/>
  <c r="E119" i="10" l="1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F104" i="10"/>
  <c r="E104" i="10"/>
  <c r="E95" i="10"/>
  <c r="E96" i="10"/>
  <c r="E86" i="10"/>
  <c r="E87" i="10"/>
  <c r="E88" i="10"/>
  <c r="E89" i="10"/>
  <c r="E90" i="10"/>
  <c r="E91" i="10"/>
  <c r="E92" i="10"/>
  <c r="E93" i="10"/>
  <c r="E94" i="10"/>
  <c r="E97" i="10"/>
  <c r="E98" i="10"/>
  <c r="E99" i="10"/>
  <c r="E100" i="10"/>
  <c r="E101" i="10"/>
  <c r="E102" i="10"/>
  <c r="E103" i="10"/>
  <c r="E85" i="10"/>
  <c r="E84" i="10"/>
  <c r="E83" i="10"/>
  <c r="E82" i="10"/>
  <c r="F97" i="10" l="1"/>
  <c r="E51" i="10" l="1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50" i="10"/>
  <c r="E49" i="10"/>
  <c r="E48" i="10"/>
  <c r="E47" i="10"/>
  <c r="E46" i="10"/>
  <c r="E45" i="10"/>
  <c r="E44" i="10"/>
  <c r="E43" i="10"/>
  <c r="E42" i="10"/>
  <c r="F56" i="10" l="1"/>
  <c r="F54" i="10"/>
  <c r="F46" i="10"/>
  <c r="F65" i="10"/>
  <c r="F80" i="10"/>
  <c r="F74" i="10"/>
  <c r="E41" i="10"/>
  <c r="E40" i="10" l="1"/>
  <c r="F40" i="10" s="1"/>
  <c r="E37" i="10" l="1"/>
  <c r="E39" i="10"/>
  <c r="E38" i="10"/>
  <c r="E210" i="10" l="1"/>
  <c r="F37" i="10"/>
  <c r="E40" i="6"/>
  <c r="F164" i="1"/>
  <c r="F190" i="8"/>
  <c r="F33" i="10"/>
  <c r="F27" i="10"/>
  <c r="F25" i="10"/>
  <c r="F17" i="10"/>
  <c r="F11" i="10"/>
  <c r="F36" i="10"/>
  <c r="F35" i="10"/>
  <c r="F32" i="10"/>
  <c r="F24" i="10"/>
  <c r="F23" i="10"/>
  <c r="F22" i="10"/>
  <c r="F21" i="10"/>
  <c r="F20" i="10"/>
  <c r="F16" i="10"/>
  <c r="F15" i="10"/>
  <c r="F10" i="10"/>
  <c r="F9" i="10"/>
  <c r="F8" i="10"/>
  <c r="F7" i="10"/>
  <c r="F6" i="10"/>
  <c r="F5" i="10"/>
  <c r="F4" i="10"/>
  <c r="F3" i="10"/>
  <c r="F210" i="10" s="1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E224" i="9" l="1"/>
  <c r="F117" i="9"/>
  <c r="F223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186" i="9"/>
  <c r="F166" i="9"/>
  <c r="F165" i="9"/>
  <c r="F143" i="9"/>
  <c r="F124" i="9"/>
  <c r="F123" i="9"/>
  <c r="F122" i="9"/>
  <c r="F116" i="9"/>
  <c r="F107" i="9"/>
  <c r="F106" i="9"/>
  <c r="F105" i="9"/>
  <c r="F96" i="9"/>
  <c r="F74" i="9"/>
  <c r="F55" i="9"/>
  <c r="F35" i="9"/>
  <c r="F27" i="9"/>
  <c r="F26" i="9"/>
  <c r="F25" i="9"/>
  <c r="F24" i="9"/>
  <c r="F22" i="9"/>
  <c r="F21" i="9"/>
  <c r="F20" i="9"/>
  <c r="F19" i="9"/>
  <c r="F12" i="9"/>
  <c r="F3" i="9"/>
  <c r="F224" i="9" s="1"/>
  <c r="E189" i="8" l="1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F8" i="6"/>
  <c r="F37" i="6"/>
  <c r="F30" i="6"/>
  <c r="F25" i="6"/>
  <c r="F21" i="6"/>
  <c r="F18" i="6"/>
  <c r="F11" i="6"/>
  <c r="F29" i="6"/>
  <c r="F28" i="6"/>
  <c r="F27" i="6"/>
  <c r="F17" i="6"/>
  <c r="F16" i="6"/>
  <c r="F15" i="6"/>
  <c r="F14" i="6"/>
  <c r="F13" i="6"/>
  <c r="F10" i="6"/>
  <c r="F7" i="6"/>
  <c r="F6" i="6"/>
  <c r="F3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F40" i="6" l="1"/>
  <c r="E190" i="8"/>
  <c r="E163" i="1"/>
  <c r="E162" i="1"/>
  <c r="E161" i="1"/>
  <c r="E160" i="1"/>
  <c r="E159" i="1"/>
  <c r="E158" i="1"/>
  <c r="E157" i="1"/>
  <c r="E156" i="1"/>
  <c r="D155" i="1"/>
  <c r="E155" i="1" s="1"/>
  <c r="D154" i="1"/>
  <c r="E154" i="1" s="1"/>
  <c r="D153" i="1"/>
  <c r="E153" i="1" s="1"/>
  <c r="E152" i="1"/>
  <c r="D152" i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E145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164" i="1" l="1"/>
</calcChain>
</file>

<file path=xl/sharedStrings.xml><?xml version="1.0" encoding="utf-8"?>
<sst xmlns="http://schemas.openxmlformats.org/spreadsheetml/2006/main" count="1519" uniqueCount="927">
  <si>
    <t>SCREEN SERVICE DO BRASIL LTDA</t>
  </si>
  <si>
    <t xml:space="preserve">ANTENA PARABÓLICA, MARCA: EMBRASAT, MODELO: LIGHT 2600 </t>
  </si>
  <si>
    <t>2063/2019</t>
  </si>
  <si>
    <t>ANTENA SLOT 4 FENDAS, MARCA: IDEAL, MODELO: ISD0044136UL</t>
  </si>
  <si>
    <t>NO-BREAK, MARCA: LOGMASTER, MODELO: LMX PRO -930- 3 KVA</t>
  </si>
  <si>
    <t>SWITCHER GIGABIT 8 PORTAS, MARCA: TP LINK, MODELO: TL-SG</t>
  </si>
  <si>
    <t>TRANSMISSOR, MARCA: SCREEN, MODELO: NEXT 0350W</t>
  </si>
  <si>
    <t>TRANSMISSOR, MARCA: SCREEN, MODELO: NEXT 0130W</t>
  </si>
  <si>
    <t>HITACHI KOKUSAI LINEAR</t>
  </si>
  <si>
    <t>TRANSMISSOR TV DIGITAL UHF, MARCA: HITACHI, MODELO: EC704MP</t>
  </si>
  <si>
    <t>2061/2019</t>
  </si>
  <si>
    <t>ANTENA PARABÓLICA 2,60, MOD: LR260CM, MARCA: LEROSAT</t>
  </si>
  <si>
    <t>ANTENA SLOT 1 FENDA 8L CH15, MARCA: DIGITAL ANTENAS, MODELO: DGSD1511367</t>
  </si>
  <si>
    <t>TRANSMISSOR, MARCA SCREEN, MODELO: NEXT 0350W</t>
  </si>
  <si>
    <t>SWITCHER GIGABIT 8 PORTAS, MARCA TP LINK, MODELO TL-SG 108</t>
  </si>
  <si>
    <t>ANTENA PARABÓLICA, MARCA EMBRASAT, MODELO LIGHT 2600</t>
  </si>
  <si>
    <t>ANTENA SLOT 4 FENDAS, MARCA IDEAL, MODELO ISD4F3536</t>
  </si>
  <si>
    <t xml:space="preserve">NO-BREAK, MARCA LOGMASTER, MODELO 3 KVAS </t>
  </si>
  <si>
    <t>TOP CLIMA DF AR CONDICIONADO EIRELI</t>
  </si>
  <si>
    <t>AR-CONDICIONADO, MARCA: LG, MODELO: DUAL INVERTER 12000 BTUS</t>
  </si>
  <si>
    <t>1469/2020</t>
  </si>
  <si>
    <t>AR-CONDICIONADO, MARCA: LG, MODELO: DUAL INVERTER 18000 BTUS</t>
  </si>
  <si>
    <t>CASA DO ACRÍLICO EIRELI</t>
  </si>
  <si>
    <t>BANCADA COM TAMPO E PÉS DE ACRÍLICO</t>
  </si>
  <si>
    <t>1393/2020</t>
  </si>
  <si>
    <t>UNIAR COMERCIO DE ELETRO-ELETRONICOS E SERVIÇOES LTDA</t>
  </si>
  <si>
    <t>1481/2020</t>
  </si>
  <si>
    <t>BIQUAD - SOLUÇÕES EM BROADCAST</t>
  </si>
  <si>
    <t xml:space="preserve"> 22/02/2021</t>
  </si>
  <si>
    <t>2531/2018</t>
  </si>
  <si>
    <t>SUPERINTENDÊNCIA DE ADMINISTRAÇÃO DO MINISTÉRIO DA FAZENDA DO DISTRITO FEDERAL</t>
  </si>
  <si>
    <t>CARTEIRA ESCOLAR METALICA C/ TAMPO E ASSENTO EM POLIPROPILENO COR BRANCA, MARCA AIRMICRO, MODELO: ERGONOMIA</t>
  </si>
  <si>
    <t>1395/2015</t>
  </si>
  <si>
    <t xml:space="preserve"> HITACHI KOKUSAI LINEAR</t>
  </si>
  <si>
    <t>GAVETA DE POTÊNCIA, MARCA HITACHI, MODELO GV 40010</t>
  </si>
  <si>
    <t>EXCITADOR DIGITAL, MARCA HITACHI, MODELO GV 4992A</t>
  </si>
  <si>
    <t>ELIZETE FATIMA DA SILVA - ME</t>
  </si>
  <si>
    <t>1313/2020</t>
  </si>
  <si>
    <t>GIOM COMERCIO E
REPRESENTAÇÕES DE MOVEIS
LTDA</t>
  </si>
  <si>
    <t>1559/2020</t>
  </si>
  <si>
    <t>SOLUX DISTRIBUIDORA EIRELI</t>
  </si>
  <si>
    <t>1595/2020</t>
  </si>
  <si>
    <t xml:space="preserve">BROTHERS PRODUTOS E SERVIÇOS LTDA ME </t>
  </si>
  <si>
    <t>1560/2020</t>
  </si>
  <si>
    <t>Seal Telecom Comercio e Servicos de Telecomunicacoes Ltda.</t>
  </si>
  <si>
    <t>1191/2020</t>
  </si>
  <si>
    <t>DISTRIBUIDORA SULZBACHER LTDA</t>
  </si>
  <si>
    <t>1579/2020</t>
  </si>
  <si>
    <t>GGV COMERCIAL EIRELLI</t>
  </si>
  <si>
    <t>1562/2020</t>
  </si>
  <si>
    <t>FONTES BH SISTEMAS DE ENERGIA EIRELI</t>
  </si>
  <si>
    <t>1192/2020</t>
  </si>
  <si>
    <t>SANDU COMÉRCIO E DISTRIBUIÇÃO DE PRODUTOS EIRELI</t>
  </si>
  <si>
    <t>1561/2020</t>
  </si>
  <si>
    <t>R &amp; R EQUIPAMENTOS ELETRONICOS EIRELI</t>
  </si>
  <si>
    <t>1610/2020</t>
  </si>
  <si>
    <t>ALPHA VISION COMERCIO E SERVICOS DE TELECOMUNICACAO</t>
  </si>
  <si>
    <t>1604/2020</t>
  </si>
  <si>
    <t>AUAD CORREA EQUIPAMENTOS ELETRÔNICOS LTDA</t>
  </si>
  <si>
    <t>1355/2020</t>
  </si>
  <si>
    <t>APIS SOLUÇÕES TECNILOGIA DA INFORMAÇAO LTDA</t>
  </si>
  <si>
    <t>1601/2020</t>
  </si>
  <si>
    <t>MOTO ESMERIL, MARCA: RAZI, MODELO: 6"</t>
  </si>
  <si>
    <t>MULTICORTADORA PROFISSIONAL, MARCA: MAKITA, MODELO: TM3000C</t>
  </si>
  <si>
    <t>2064/2019</t>
  </si>
  <si>
    <t>2TLB COMERCIO E SERVIÇOS EIRELI</t>
  </si>
  <si>
    <t xml:space="preserve">ESTANTE EM AÇO </t>
  </si>
  <si>
    <t>1596/2020</t>
  </si>
  <si>
    <t>CHAVE COMUTADORA DE RF, MARCA TELEDYNE PARADISE DATACOM, MODELO: RCP2-1100</t>
  </si>
  <si>
    <t>ESPAÇO DIGITAL COM. LOC.DE AUDIO CINE VIDEO ILUM. LTDA</t>
  </si>
  <si>
    <t>1605/2020</t>
  </si>
  <si>
    <t>MICROFONE DE LAPELA, MARCA SONY, MODELO ECM-77BC</t>
  </si>
  <si>
    <t>APIS SOLUÇÕES TECNOLOGIA DA INFORMAÇÃO LTDA</t>
  </si>
  <si>
    <t>UNIDADE INTERNA DE DEMODULAÇÃO (IDU), MARCA: SIAE, MODELO: AGS-20</t>
  </si>
  <si>
    <t>FONTE DE ENERGIA, MARCA: PRO TECO, MODELO: MP 48/5-R2</t>
  </si>
  <si>
    <t>UNIDADE EXTERNA DE DEMODULAÇÃO (ODU), MARCA: SM SIAE, MODELO ASNK13</t>
  </si>
  <si>
    <t>ANTENA PARABÓLICA, MARCA: MICROWAVE ANTENNA, MODELO: TYA12U06WS-S24S</t>
  </si>
  <si>
    <t xml:space="preserve"> 50% ANTENA FM SUPER POL. CIRCULAR LINHA RIGIDA 02 ELEMENTOS TX.41/16" // LN.31/8" // ANT.31/8" CH257 (99,3 MHZ) S/TILT ELETR S/N 211550AFS-14001</t>
  </si>
  <si>
    <t>1352/2020</t>
  </si>
  <si>
    <t>RV DESIDRATADOR RFS APD20-D A BASE DE MEMBRANA 120 VAC - 60 HZ S/N 211550R-1001</t>
  </si>
  <si>
    <t>RV CARGA FANTASMA P/ FM S/N 211550RCF-2001</t>
  </si>
  <si>
    <t>ACESSORIO BROADCAST CHAVE COAXIAL ELETRICA COM PAINEL DE COMANDO + ACIONAMENTO MANUAL 4 POLOS - EIA 3 1/8"</t>
  </si>
  <si>
    <t>R &amp; R EQUIPAMENTOS ELETRÔNICOS EIRELI</t>
  </si>
  <si>
    <t>LEITOR /GRAVADOR DE CARTÃO DE MEMÓRIA, MARCA: SONY, MODELO: SBAC-US30</t>
  </si>
  <si>
    <t>0488/2019</t>
  </si>
  <si>
    <t>MICROFONE CARDIOIDE SEM FIO, MARCA: SONY, MODELO: UTX-M40</t>
  </si>
  <si>
    <t>MICROFONE OMNI LAVALIER COM TRANSMISSOR BODYPACK, MARCA SONY, MODELO: UTX-B40</t>
  </si>
  <si>
    <t>ILUMINADOR LED, MARCA: DRACAST, MODELO: LED500 PLUS</t>
  </si>
  <si>
    <t>TRIPÉ PARA ILUMINADOR, MARCA: IKAN, MODELO: HD-STND-V2</t>
  </si>
  <si>
    <t>TRIPÉ COM CABEÇA, MARCA: LIBEC, MODELO: RT30B</t>
  </si>
  <si>
    <t>FILMADORA XDCAM COM SENSOR 4K 3-CMOS 1/2, MARCA: SONY, MODELO: PXW-Z280</t>
  </si>
  <si>
    <t>RECEPETOR SEM FIO DE CANAL DUPLO, MARCA: SONY, MODELO: URX-PO3D</t>
  </si>
  <si>
    <t>LUZ DE VIDEO DE BATERIA LED, MARCA: SONY, MODELO: VL-LBPC</t>
  </si>
  <si>
    <t>FONE DE OUVIDO, MARCA: SONY, MODELO: MDR-7506</t>
  </si>
  <si>
    <t>PRISMA COMÉRCIO VAREJISTA E ATACADISTA
EIRELI - EPP</t>
  </si>
  <si>
    <t>1611/2020</t>
  </si>
  <si>
    <t>MICROFONE DE LAPELA, MARCA SHURE, MODELO TL48B/O-LEMO-A</t>
  </si>
  <si>
    <t>ANALISADOR DE SINAIS, MARCA: PROMAX, MODELO: RANGER NEO2</t>
  </si>
  <si>
    <t>ROTEADOR DE RF, MARCA : EVERTZ, MODELO: XRF1A-16X16-LNB-LCP</t>
  </si>
  <si>
    <t>SWITCH 24 PORTAS, MARCA D-LINK, MODELO DES-1024D</t>
  </si>
  <si>
    <t>NO-BREAK, MARCA EATON, MODELO 9PX 3000</t>
  </si>
  <si>
    <t>ANTENA SLOT 4 FENDAS OMINIDIRECIONAL, MARCA DIGITAL ANTENAS, MODELO DGSDXX133678X</t>
  </si>
  <si>
    <t xml:space="preserve"> AUAD CORREA EQUIPAMENTOS ELETRÔNICOS LTDA</t>
  </si>
  <si>
    <t>50% ANTENA FM SUPER POL. CIRCULAR LINHA RIGIDA 02 ELEMENTOS TX.41/16" // LN.31/8" // ANT.31/8" CH257 (99,3 MHZ) S/TILT ELETR S/N 211550AFS-14001</t>
  </si>
  <si>
    <t>ACESSORIO BROADCAST CHAVE COAXIAL ELETRICA COM PAINEL DE COMANDO + ACIONAMENTO MANUAL 4 POLOS - EIA 3 1/8";</t>
  </si>
  <si>
    <t>CARREGADOR DE BATERIA, MARCA SONY, MODELO BC-U2A</t>
  </si>
  <si>
    <t>ESPAÇO DIGITAL COM.LOC.DE AUDIO CINE VIDEO ILUM.LTDA</t>
  </si>
  <si>
    <t>CONVERSOR DE STREAMING, MARCA: BLACKMAGIC, MODELO: BDLKWEBPTR,</t>
  </si>
  <si>
    <t>SUPERIOR TECNOLOGIA EM RADIODIFUSAO LTDA</t>
  </si>
  <si>
    <t>ANTENA CHP 4 ELEMENTOS COM LINHA RIGIDA - 96 FM</t>
  </si>
  <si>
    <t>1166/2019</t>
  </si>
  <si>
    <t>ANTENA CHP 4 ELEMENTOS COM LINHA RI 85291019 400 6101 PC 1,00 122.272,7 122.272,7 134.500,0 9.415,1020.227,27 7.00% 10.00%
GIDA CON. 3. 1/</t>
  </si>
  <si>
    <t>HITACHI KOKUSAI EQUIPAMENTOS ELETRONICOS S/A</t>
  </si>
  <si>
    <t>ENCODER, MARCA: HITACHI, MODELO: MD9800</t>
  </si>
  <si>
    <t>MULTIDRONES PRODUÇÕES AEREAS EIRELI - ME</t>
  </si>
  <si>
    <t>0655/2021</t>
  </si>
  <si>
    <t>PRISMA COMÉRCIO VAREJISTA E ATACADISTA EIRELI - EPP</t>
  </si>
  <si>
    <t xml:space="preserve">COPERSON - AUDIO VIDEO &amp; CFTV </t>
  </si>
  <si>
    <t>1602/2020</t>
  </si>
  <si>
    <t>MATRIZ DE VIDEO DIGITAL 144X144 MIRANDA NV8144 - FONTES DE ALIMENTAÇÃO</t>
  </si>
  <si>
    <t>VIDEOCONFERENCIA BRASIL
TECNOLOGIA I. S. LTDA</t>
  </si>
  <si>
    <t>1153/2020</t>
  </si>
  <si>
    <t>MARELLI MOVEIS PARA
ESCRITORIO</t>
  </si>
  <si>
    <t>CADEIRA GIRATORIA PRO-FIT ASSENTO POLIESTER PRETO PADRAO ENCOSTO TELA ALTO SINCRON BASE NYLON BRAÇO PU APOIO CABEÇA</t>
  </si>
  <si>
    <t>0887/2021</t>
  </si>
  <si>
    <t>MGITECH COMERCIO, IMPORTAÇÃO EXPORTAÇÃO LTDA</t>
  </si>
  <si>
    <t>TABLET 8", MARCA SAMSUNG, MODELO SM-T295</t>
  </si>
  <si>
    <t>0576/2021</t>
  </si>
  <si>
    <t>TREINAMENTO FILMADORA XDCAM COM SENSOR 4K 3-CMOS 1/2, MARCA: SONY, MODELO: PXW-Z280</t>
  </si>
  <si>
    <t>R &amp; E COMÉRCIO DE INFORMÁTICA</t>
  </si>
  <si>
    <t>0853/2021</t>
  </si>
  <si>
    <t>SPLIT HOME COMERCIO DE AR CONDICIONADO EIRELI - EPP</t>
  </si>
  <si>
    <t>0830/2021</t>
  </si>
  <si>
    <t>COPERSON SERVICOS E COMERCIO DE PRODUTOS DE INFORMÁTICA</t>
  </si>
  <si>
    <t>ONISMO - MÓDULO DISTRIBUIDOR DE VÍDEO ANALÓGICO - TRI-LEVEL SYNC - MARCA GRASS VALLEY - MODELO DESINTÉ 3</t>
  </si>
  <si>
    <t>FLAVIA CRISTINA SILVA PIMENTA EIRELI</t>
  </si>
  <si>
    <t>MONITOR DE MODULAÇÃO PARA MONITORAÇÃO DE SINAIS DE RÁDIO FM ESTÉRIO, MARCA INOVONICS, MODELO 531N</t>
  </si>
  <si>
    <t>1354/2021</t>
  </si>
  <si>
    <t>PROCESSADOR DE AUDIO PARA RADIO FM, MARCA OMNIA, MODELO LIVEWIRE</t>
  </si>
  <si>
    <t>COMPRESSOR DESUMIDIFICADOR PARA PRESSURIZAÇÃO DE CABO COAXIAL 31/8, MARCA RFS, MODELO MT500D</t>
  </si>
  <si>
    <t>CHAVE COAXIAL MOTORIZADA COM CONECTOR EIA 3 1/8 PARA 40KW, MARCA IFCHE, MODELO 318</t>
  </si>
  <si>
    <t>WATTIMETRO PARA LINHA RÍGIDA DE 3 1/8, MARCA BIRD, MODELO 6810-220</t>
  </si>
  <si>
    <t>TRANSMISSOR EM FREQUENCIA MODULAR FM 300KW, MARCA SINTECK NEXT, MODELO RUS 32K E COMPONENTES</t>
  </si>
  <si>
    <t>ANTENA DE TRANSMISSÃO DE FM TIPO DIPOLO ANEL DE ALTA POTENCIA, MARCA FFMCAP, MODELO 4 XX 45</t>
  </si>
  <si>
    <t>PRISMA COMÉRCIO VAREJISTA E ATACADISTA EIRELLI - EPP</t>
  </si>
  <si>
    <t>ROTEADOR DE VÍDEO COM 40 ENTRADAS E 40 SAÍDAS - MARCA BLACKMAGIC - MODELO SMART VIDEOHUB 12G</t>
  </si>
  <si>
    <t>1606/2020</t>
  </si>
  <si>
    <t>CONVERSOR DE PROTOCOLO ASI PARA IPI - MARCA DEK-TEK - MODELO DTE 3120</t>
  </si>
  <si>
    <t>0023/2020</t>
  </si>
  <si>
    <t>TRANSMISSOR DE RÁDIO EM FREQUÊNCIA MODULADA TX FM - 1KW, MARCA TELETRONIX, MODELO SP1000A</t>
  </si>
  <si>
    <t>0042/2021</t>
  </si>
  <si>
    <t>V2 INTEGRADORA DE SOLUCOES E IMPORTACOES</t>
  </si>
  <si>
    <t>GRAVADOR DE VÍDEO DIGITAL - DVR IMHDX 3016 - INTELBRAS</t>
  </si>
  <si>
    <t>0858/2021</t>
  </si>
  <si>
    <t>CÂMERA DOME MULTI-HD VHD 1220 D FULL COLOR - INTELBRAS</t>
  </si>
  <si>
    <t>POWER BALUN COM ALIMENTAÇÃO - VB 3016 WP - INTELBRAS</t>
  </si>
  <si>
    <t>ANTENA PARABÓLICA 2,60, LEROSAT, LR260CM</t>
  </si>
  <si>
    <t>TRANSMISSOR DE TV DIGITAL, HITACHI, EC710LP</t>
  </si>
  <si>
    <t>ANTENA SLOT 4 FENDAS, DIGITAL ANTENAS, DGSD411336ONL</t>
  </si>
  <si>
    <t>NOBREAK, EATON, 9PX1000B</t>
  </si>
  <si>
    <t>SWICTH, MERCURYS</t>
  </si>
  <si>
    <t>TRANSMISSOR DE TV DIGITAL, HITACHI, EC710LP, EAJE0258</t>
  </si>
  <si>
    <t>ANTENA SLOT 4 FENDAS, DIGITAL ANTENAS</t>
  </si>
  <si>
    <t>TRANSMISSOR DE RÁDIO EM FREQUÊNCIA MODULADA TX FM 36 KW, MARCA TELETRONIX, MODELO SP36000</t>
  </si>
  <si>
    <t>50% MONITOR DE MODULAÇÃO PARA MONITORAÇÃO DE SINAIS DE RÁDIO FM ESTÉRIO, MARCA INOVONICS, MODELO 531N</t>
  </si>
  <si>
    <t>TRANSMISSOR EM FREQUENCIA MODULAR FM 30KW, MARCA SINTECK NEXT, MODELO RUS 32K</t>
  </si>
  <si>
    <t>NOBREAKS DELTA RX ON-LINE 3KVA</t>
  </si>
  <si>
    <t>TREVISO TECNOLOGIA DA INFORMAÇÃO LTDA</t>
  </si>
  <si>
    <t>2364/2021</t>
  </si>
  <si>
    <t xml:space="preserve"> ALPHA VISION COMERCIO E SERVICOS DE TELECOMUNICACOES LTDA</t>
  </si>
  <si>
    <t>HITACHI KOKUSAI LINEAR EQUIPAMENTOS ELETRONICOS SA</t>
  </si>
  <si>
    <t>1160/2021</t>
  </si>
  <si>
    <t>1355/2022</t>
  </si>
  <si>
    <t xml:space="preserve">HITACHI KOKUSAI LINEAR EQUIPAMENTOS ELETRONICOS SA </t>
  </si>
  <si>
    <t>1660/2021</t>
  </si>
  <si>
    <t>KESTER WILBLED JUSTO CORTE HP E REFORMA</t>
  </si>
  <si>
    <t>CONDENSADORA HW INVERTER 24.000 BTU, MARCA: SPRINGER, MODELO: 42AGVCB24M5</t>
  </si>
  <si>
    <t>0876/2020</t>
  </si>
  <si>
    <t>CONDENSADORA HW INVERTER 18.000 BTU, MARCA: SPRINGER,MODELO: 42AGVCB18M5</t>
  </si>
  <si>
    <t>ANTENA PARABÓLICA LEROSAT</t>
  </si>
  <si>
    <t>SWITCH DE REDE</t>
  </si>
  <si>
    <t>ANTENA DIGITAL SLOT 4 FENDAS</t>
  </si>
  <si>
    <t>TRANSMISSOR TELETRONIX TE7040-1K-250D</t>
  </si>
  <si>
    <t>NOBREAK COMPOSITION</t>
  </si>
  <si>
    <t xml:space="preserve"> LUMICOM COMERCIAL EIRELLI EPP</t>
  </si>
  <si>
    <t>1356/2020</t>
  </si>
  <si>
    <t>AUAD CORREA EQUIPAMENTOS ELETRONICOS - LTDA</t>
  </si>
  <si>
    <t>KESTER WILBLED JUSTO CORTE HP VIDROS E REFORMAS</t>
  </si>
  <si>
    <t>0876/2021</t>
  </si>
  <si>
    <t xml:space="preserve"> ETIV - COMÉRCIO DE EQUIPAMENTOS DE INFORMÁTICA E TELECOMUNICAÇÕES</t>
  </si>
  <si>
    <t>0344/2021</t>
  </si>
  <si>
    <t>SEAL TELECOM COMÉRCIO E SERVIÇOS DE TELECOMUNICAÇÕES LTDA.</t>
  </si>
  <si>
    <t>ROTEADOR DE RF BANDA LNB, MARCA: EVERTZ, MODELO: XRF1A</t>
  </si>
  <si>
    <t>1609/2020</t>
  </si>
  <si>
    <t>ESPACO DIGITAL COMERCIO E LOCACAO DE AUDIO, CINE, VIDEO E ILUMINACAO LTDA</t>
  </si>
  <si>
    <t>1605/2022</t>
  </si>
  <si>
    <t xml:space="preserve"> FONTES BH SISTEMAS DE ENERGIA EIRELI</t>
  </si>
  <si>
    <t>1607/2020</t>
  </si>
  <si>
    <t>ALPHA VISION COMERCIO E SERVICOS DE TELECOMUNICACOES LTDA</t>
  </si>
  <si>
    <t>MICRO RECEPTORES DE PONTO ELETRÔNICO ANALÓGICO PHONAK ROGER EARPIECE</t>
  </si>
  <si>
    <t>1355/2022, 1194/2021 e 0817/2021</t>
  </si>
  <si>
    <t>TRANSMISSOR DE RADIODIFUSÃO SONORA FM 40.000W COM DUPLO EXCITADOR</t>
  </si>
  <si>
    <t>1231/2019, 0590/2021 e 1231/2019</t>
  </si>
  <si>
    <t>CARGA 50000W</t>
  </si>
  <si>
    <t>CHAVE COAXIAL 3 1/8 MOTORIZADA</t>
  </si>
  <si>
    <t>RECEPTOR KYRION</t>
  </si>
  <si>
    <t>MONITOR MODULAÇÃO</t>
  </si>
  <si>
    <t>ANTENA DE TRANSMISSÃO FM</t>
  </si>
  <si>
    <t>PROCESSADOR OMNIA</t>
  </si>
  <si>
    <t>COMERCIAL LENA LTDA</t>
  </si>
  <si>
    <t>NOBREAK EATON 9E 20000i XL</t>
  </si>
  <si>
    <t>1662/2021</t>
  </si>
  <si>
    <t>ANTENA PARABOLICA 2600 - STD LIGHT</t>
  </si>
  <si>
    <t>CARGA FANTASMA 10KW EIA 1 5/8`` COMPONENTES BIRD - (7)</t>
  </si>
  <si>
    <t>CHAVE COAXIAL MOTORIZADA - EIA 1 5/8`` - 15 KW COM 2 POS</t>
  </si>
  <si>
    <t>TRANSMISSOR TV DIGITAL TS6200-2000W V.1 PLUS</t>
  </si>
  <si>
    <t>CARGA FANTASMA 10KW EIA 1 5/8`` COMPONENTES BIRD - (7) - 77</t>
  </si>
  <si>
    <t>R &amp; R EQUIPAMENTO ELETRONICOS LTDA</t>
  </si>
  <si>
    <t>1572/2021</t>
  </si>
  <si>
    <t>DYNAMIC VÍDEO COMÉRCIO E REPRESENTAÇÕES LTDA.</t>
  </si>
  <si>
    <t>RACKS PISO 44U 19" X 1070 COM ACESSÓRIOS</t>
  </si>
  <si>
    <t>0562/2022</t>
  </si>
  <si>
    <t>DISTRIBUIDOR DE SINAL DE VIDEO E CONVERSOR SDI PARA AUDIO, MARCA: BLACKMAGIC, MODELO: SDI DISTRIBUTION</t>
  </si>
  <si>
    <t>TV 50" FULL HD, MARCA: SAMSUNG, MODELO: UN50AU77700GXZD</t>
  </si>
  <si>
    <t>SISTEMA DE MONITORAÇÃO DE MULTI-IMAGENS, MARCA: BLACKMAGIC, MODELO: MULTIVIEW 16</t>
  </si>
  <si>
    <t>DESKTOP XPS, MARCA: DELL, MODELO: CORETM i7-10700</t>
  </si>
  <si>
    <t>HPE PROLIANT DL360, MARCA: HP, MODELO: INTEL XEON GOLD 5218</t>
  </si>
  <si>
    <t>CONVERSOR DE SINAL DE VIDEO E SICRONIZADOR DE QUADROS, MARCA: BLACKMAGIC, MODELO: UPDOWNCROSS HD</t>
  </si>
  <si>
    <t>DISTRIBUIDOR SDI, MARCA: BLACKMAGIC, MODELO: SDI TO AUDIO</t>
  </si>
  <si>
    <t>MONITOR 27" FULL HD, MARCA: SAMSUNG, MODELO: F27T350FHL</t>
  </si>
  <si>
    <t>SWITCH DE REDE GIGABIT, MARCA: HP, MODELO: HPE OFFICE CONNECT 1420 SERIES</t>
  </si>
  <si>
    <t>CONVERSOR DE SINAL SDI PARA HDMI - MICRO CONVERTER, MARCA: BLACKMAGIC, MODELO: SDI TO HMDI 3G</t>
  </si>
  <si>
    <t>MONITOR DE AUDIO PARA SISTEMA DE CONTROLE MESTRE, MARCA: WOHLER, MODELO: AMP1A-PLUS</t>
  </si>
  <si>
    <t>MONITOR DE SINAL DE VIDEO DUPLO PARA SISTEMA DE CONTROLE MESTRE, MARCA: BLACKMAGIC, MODELO: SMARTVIEW DUO2</t>
  </si>
  <si>
    <t>MONITOR TOUCH PCT, MARCA: PLANAR, MODELO: PCT2485</t>
  </si>
  <si>
    <t>MATRIZ DE COMUTAÇÃO DE VIDEO COM 40 ENTRADAS E 40 SAÍDAS, MARCA: BLACKMAGIC, MODELO: SMART VIDEOHUB 40X40</t>
  </si>
  <si>
    <t>MONITOR 23.8", MARCA: DELL, MODELO: P2422H</t>
  </si>
  <si>
    <t>SISTEMA DE GRAVAÇÃO DE CENSURADE TV DIGITAL PADRÃO ISDB-T, MARCA: HP, MODELO: DL20</t>
  </si>
  <si>
    <t>INTERFACE DE SICRONISMO, MARCA: ADRIELEC</t>
  </si>
  <si>
    <t>CONSOLE EXTERNO 400MMX1U COM REGULAGEM DE ALTURA</t>
  </si>
  <si>
    <t>AUAD CORREA EQUIPAMENTOS ELETRONICOS LTDA</t>
  </si>
  <si>
    <t>RECEPTOR PROFISSIONAL DE SATÉLITE, Marca: ATEME, Modelo: DR5000</t>
  </si>
  <si>
    <t>1151/2021</t>
  </si>
  <si>
    <t>MONITOR DE MODULAÇÃO, Marca: TELETRONIX, Modelo: FMA730</t>
  </si>
  <si>
    <t>PROCESSADOR DE ÁUDIO PARA RÁDIO FM, Marca: OMNIA, Modelo: VOLT FM</t>
  </si>
  <si>
    <t>CARGA FANTASMA 50KW CONEXÃO 3.1/8, Marca: ALTRONIC, Modelo: 6415E3</t>
  </si>
  <si>
    <t>WATTÍMETRO, Marca: BIRD, Modelo: 6810-220100uA</t>
  </si>
  <si>
    <t>TRANSMISSOR DE RADIODIFUSÃO SONORA EM FM-10KW, Marca: TELETRONIX, Modelo: SP 12000 AGILE</t>
  </si>
  <si>
    <t>FOCCUS DIGITAL COMÉRCIO E MANUTENÇÃO TÉCNICA LTDA EPP</t>
  </si>
  <si>
    <t>TRANSMISSOR, GATES AIR, ULX-OP-11500-R42</t>
  </si>
  <si>
    <t>1659/2021</t>
  </si>
  <si>
    <t>CARGA RESISTIVA DE RF, IF TELECOM</t>
  </si>
  <si>
    <t>ANTENA GPS ATIVA 2V 7A 10VDC IP67</t>
  </si>
  <si>
    <t>GAVETA DE POTÊNCIA RESERVA</t>
  </si>
  <si>
    <t>SWITCH, TP-LINK, TL-SG3428</t>
  </si>
  <si>
    <t>CONTROLADOR RESERVA</t>
  </si>
  <si>
    <t>MEDIDOR DE POTÊNCIA BIRD</t>
  </si>
  <si>
    <t>2883/2022</t>
  </si>
  <si>
    <t>AGUIATRON COMERCIO E IMPORTAÇÃO LTDA</t>
  </si>
  <si>
    <t>DESUMIFIDICADOR, MARCA: ARSEC, MODELO: 150</t>
  </si>
  <si>
    <t>0364/2021</t>
  </si>
  <si>
    <t>FLAVIA CRISTINA SILVA PIMENTA EIRELI - EPP</t>
  </si>
  <si>
    <t>TRANSMISSOR DE RADIODIFUSÃO SONORA EM FM DE 32KW, MARCA: SINTECK, MODELO: RUS-323K</t>
  </si>
  <si>
    <t>1580/2021</t>
  </si>
  <si>
    <t>NO-BREAK TRIFÁSICO DE 80KVA COM BANCO DE BATERIAS, MARCA: NOL, MODELO: NOL3080</t>
  </si>
  <si>
    <t>PROCESSADOR DE ÁUDIO PARA RÁDIO FM, COM PROCES. PARA APLICAÇÃO EM TRANSMISSÕES FM, MARCA:OMNIA, MODELO: VOLT FM</t>
  </si>
  <si>
    <t>ANTENA DE TRANSMISSÃO FM, MARCA: SDB, MODELO: AFHP-4</t>
  </si>
  <si>
    <t>MONITOR DE MODULAÇÃO FM, MARCA: TELENICK, MODELO: NK 2000</t>
  </si>
  <si>
    <t>PRESSURIZADOR DESIDRATADOR</t>
  </si>
  <si>
    <t>CARGA PARA TRANSMISSOR FM DE ATÉ 50KW, MARCA: TELENICK, MODELO: D50KML</t>
  </si>
  <si>
    <t>LICEQ DO BRASIL - COMÉRCIO DE EQUIPAMENTOS LTDA</t>
  </si>
  <si>
    <t>DESUMIFIDICADOR, MARCA: ARSEC, MODELO: 160 D</t>
  </si>
  <si>
    <t>DESUMIFIDICADOR, MARCA: ARSEC, MODELO: 1510 D</t>
  </si>
  <si>
    <t>PHASE ENGENHARIA INDUSTRIA E COMERCIO LTDA</t>
  </si>
  <si>
    <t>TRANSMISSOR TV 250 W ISDB-TB, MARCA: ANYWAVE, MODELO: PA-U02-D-FA</t>
  </si>
  <si>
    <t xml:space="preserve">1661/2021 </t>
  </si>
  <si>
    <t>VERE COMERCIO DE EQUIPAMENTOS DE TELECOMUNICAES LTDA EPP</t>
  </si>
  <si>
    <t>ENCONDER DE ÁUDIO E VÍDEO, MARCA: ATEME, MODELO: AM2102</t>
  </si>
  <si>
    <t>0345/2021</t>
  </si>
  <si>
    <t>VISUAL INDÚSTRIA E COMÉRCIO DE LONAS LTDA</t>
  </si>
  <si>
    <t>TENDA MEDINDO 3,00 X 3,00 METROS, COM COBERTURA E FECHAMENTO EM 02 (DUAS) LATERAIS DESTACÁVEIS A SEREM FIXADAS COM VELCRO.</t>
  </si>
  <si>
    <t>0629/2022</t>
  </si>
  <si>
    <t>DESUMIDIFICADOR, MARCA ARSEC, MODELO 160</t>
  </si>
  <si>
    <t>DESUMIDIFICADOR, MARCA ARSEC, MODELO 250</t>
  </si>
  <si>
    <t xml:space="preserve">TRANSMISSOR TV 250 W ISDB-TB, TRNU2D, ANYWAVE </t>
  </si>
  <si>
    <t>1661/2021</t>
  </si>
  <si>
    <t>NOBREAK, COMPOSITION S3, COMANDOS LINEARES</t>
  </si>
  <si>
    <t>CONVERSOR DE FORMATOS DE ÁUDIO ANALÓGICO PARA PROTOCOLO DANTE DE 32 CANAIS, MARCA: ATEME, MODELO: ML-32D</t>
  </si>
  <si>
    <t>0523/2021</t>
  </si>
  <si>
    <t>SWITCH DE REDE GIGABIT</t>
  </si>
  <si>
    <t>RACK</t>
  </si>
  <si>
    <t>EXCITADOR</t>
  </si>
  <si>
    <t>MÓDULO DE POTÊNCIA</t>
  </si>
  <si>
    <t xml:space="preserve">NOBREAK </t>
  </si>
  <si>
    <t>SWITCH 8 PORTAS</t>
  </si>
  <si>
    <t>DYNAMIC VIDEO E COMERCIO E REPRESENTAÇÃO LTDA</t>
  </si>
  <si>
    <t>ANTENA PARABÓLICA, MARCA: LERO SAT, MODELO: LR260</t>
  </si>
  <si>
    <t>TRANSMISSOR 250W ISDB-TB, MARCA: TELETRONIX, MODELO: TE7040-1K-250D</t>
  </si>
  <si>
    <t>ANTENA SLOT 4 FENDAS OMNIDIRECIONAL, MARCA: DIGITAL, MODELO: DGSD4113368T</t>
  </si>
  <si>
    <t>CARGA FANTASMA, MARCA: BIRD, MODELO: 500-WT-FE</t>
  </si>
  <si>
    <t>NOBREAK, MARCA: CM COMANDOS LINEARES, MODELO: COMPOSITION-3000</t>
  </si>
  <si>
    <t>SIS COMERCIO DE MATERIAIS E EQUIPAMENTOS LTDA</t>
  </si>
  <si>
    <t>VARA DE MANOBRA, MARCA: HELITE</t>
  </si>
  <si>
    <t>1099/2021</t>
  </si>
  <si>
    <t>MC TEC INFORMÁTICA LTDA - ME</t>
  </si>
  <si>
    <t>COPERSON SERVIÇO E COM DE PRODUTOS DE INFORMATICA</t>
  </si>
  <si>
    <t>UCAN TRANSMISSÃO DIGITAL LTDA</t>
  </si>
  <si>
    <t>COPERSON AUDIO E VIDEO</t>
  </si>
  <si>
    <t>FOX PAPER PAPELARIA E INFORMÁICA LTDA</t>
  </si>
  <si>
    <t>IMPRESSORA HP DESIGNJET T130 EPRINT</t>
  </si>
  <si>
    <t>FORNO MICRO-ONDAS ELETROLUX MEF-41</t>
  </si>
  <si>
    <t>BEBEDOURO IBBL GFN2000 BRANCO</t>
  </si>
  <si>
    <t>CASA DO COMÉRCIO  E REFRIGERAÇÃO LTDA ME</t>
  </si>
  <si>
    <t>ESTUFA PARA MARMITAS A VAPOR ELETRICA</t>
  </si>
  <si>
    <t>AMERICA REFRIGERAÇÃO EIRELI - EPP</t>
  </si>
  <si>
    <t>PROCESSADOR DE ÁUDIO AM</t>
  </si>
  <si>
    <t>BIQUAD TECNOLOGIA LTDA</t>
  </si>
  <si>
    <t>AABP SEG ELET E SERV EIRELI - EEP</t>
  </si>
  <si>
    <t>PRIMOS COMERCIO DE PRODUTOS DE INFOMÁTICA</t>
  </si>
  <si>
    <t>ALPHA VISION COMERCIO E SERVIÇOS DE TELECOMUNICAÇÕES</t>
  </si>
  <si>
    <t>PINADOR PNEUMATICO, MARCA MAKITA, MODELO AFN505</t>
  </si>
  <si>
    <t>PLANAC MAQUINAS E FERRAMENTAS LTDA</t>
  </si>
  <si>
    <t>FONE DE OUVIDO, MARCA SONY, MODELO MDR-7506</t>
  </si>
  <si>
    <t>INTERFACE DANTE PARA MIXER DE ÁUDIO, MARCA DANTE, MODELO MY16-AUD2</t>
  </si>
  <si>
    <t>R &amp; R EQUIPAMENTOS ELETRÔNICOS LTDA ME</t>
  </si>
  <si>
    <t>TECNOMASTER</t>
  </si>
  <si>
    <t>ANCESTRAL COMERCIO E SERVIÇO LTDA ME</t>
  </si>
  <si>
    <t>BSB TIC SOLUÇÕES EIRELI-EPP</t>
  </si>
  <si>
    <t>CASE PARA DRONE</t>
  </si>
  <si>
    <t>PAINEL REMOTO, MARCA: ADVANTCH, MOD.: M&amp;C 100</t>
  </si>
  <si>
    <t>ENCONDER SCREEN ENC316</t>
  </si>
  <si>
    <t>FONTE DE ALIMENTAÇÃO, MARCA: PRO TECO, MODELO: MP48/5-R2</t>
  </si>
  <si>
    <t>ANTENA + ODU, MARCA: SIAE, MODELO: ASNK 6U</t>
  </si>
  <si>
    <t>IDU, MARCA: SIAE, MODELO: AGS20</t>
  </si>
  <si>
    <t>CONTROLE PARA DRONE, MARCA DJI, MODELO DJI SMART CONTROLLER</t>
  </si>
  <si>
    <t>DRONE, MARCA DJI, MODELO MAVIC 2 PRO L1P</t>
  </si>
  <si>
    <t>ENCODER/MODULADOR, MARCA ATEME, MODELO CM5000</t>
  </si>
  <si>
    <t>DVR - CIRCUITO FECHADO DE TV - CFTV, MARCA INTELBRAS, MODELO MHDX 3116</t>
  </si>
  <si>
    <t>HD INTERNO 8TB, MARCA SEAGATE, MODELO SKYHAWK</t>
  </si>
  <si>
    <t>SERRA TICO TICO ORBITAL, MARCA DEWALT, MODELO DW300-BR</t>
  </si>
  <si>
    <t>FURADEIRA/PARAFUSADEIRA, MARCA BOSCH, MODELO GSR7-14E</t>
  </si>
  <si>
    <t>PLAINA ELETRICA, MARCA MAKITA, MODELO KP0800</t>
  </si>
  <si>
    <t>FURADEIRA/PARAFUSADEIRA, MARCA DEWALT, MODELO DCD777</t>
  </si>
  <si>
    <t>ESTUFA DE INOX, MARCA METALNOX, MODELO MS50</t>
  </si>
  <si>
    <t>FRIGOBAR 93L, MARCA MIDEA, MODELO MCR10B1</t>
  </si>
  <si>
    <t>MICROONDAS 30L, MARCA ELECTROLUX, MODELO MEF41</t>
  </si>
  <si>
    <t>FILTRO DE ÁGUA, MARCA EVEREST, MODELO SOFT STAR</t>
  </si>
  <si>
    <t>BEBEDOURO ÁGUA GELADA, MARCA KARINA, MODELO K10</t>
  </si>
  <si>
    <t>GELADEIRA FROST FREE 260L, MARCA ELECTROLUX, MODELO DC35A</t>
  </si>
  <si>
    <t>TV LED 70" , MARCA: LG, MODELO: 70UM7370PSA</t>
  </si>
  <si>
    <t>CONTROLADORA, TELEDYNE, MOD.: RCP2-1100</t>
  </si>
  <si>
    <t>MODULADOR NOVELSAT NS 3000</t>
  </si>
  <si>
    <t>NOTEBOOK, DELL, INSPIRION 15 SÉRIE 3000</t>
  </si>
  <si>
    <t>FRAGMENTADORA, MARCA: SECRETA, MODELO: SEC15C</t>
  </si>
  <si>
    <t>AMPLIFICADOR DE ALTA POTENCIA - HPA, BANDA L - BANDA C, REDUNDANTE, INDOOR, MARCA: ADVANTCH</t>
  </si>
  <si>
    <t>KIT AMPLIFICADOR DE ALTA POTENCIA - HPA, BANDA L - BANDA C, REDUNDANTE, OUTDOOR, PARADISE</t>
  </si>
  <si>
    <t>ESTUFA DE INOX, MARCA BRASCHAMA</t>
  </si>
  <si>
    <t>2085/2019</t>
  </si>
  <si>
    <t>2487/2018</t>
  </si>
  <si>
    <t>2489/2018</t>
  </si>
  <si>
    <t>0641/2019</t>
  </si>
  <si>
    <t>2151/2019</t>
  </si>
  <si>
    <t>0487/2019</t>
  </si>
  <si>
    <t>2154/2019</t>
  </si>
  <si>
    <t>2153/2019</t>
  </si>
  <si>
    <t>2210/2019</t>
  </si>
  <si>
    <t>2488/2018</t>
  </si>
  <si>
    <t>2127/2019</t>
  </si>
  <si>
    <t>2533/2018</t>
  </si>
  <si>
    <t>2225/2019</t>
  </si>
  <si>
    <t>2155/2019</t>
  </si>
  <si>
    <t>2135/2019</t>
  </si>
  <si>
    <t>2492/2018</t>
  </si>
  <si>
    <t>AQUISIÇÕES NO EXERCÍCIO DE 2020</t>
  </si>
  <si>
    <t>FORNECEDOR</t>
  </si>
  <si>
    <t>BENS</t>
  </si>
  <si>
    <t>QUANTIDADE</t>
  </si>
  <si>
    <t>VALOR UNITÁRIO</t>
  </si>
  <si>
    <t>VALOR TOTAL</t>
  </si>
  <si>
    <t>VALOR DA COMPRA</t>
  </si>
  <si>
    <t>DATA DA NCB</t>
  </si>
  <si>
    <t>PROCESSO</t>
  </si>
  <si>
    <t>AQUISIÇÕES NO EXERCÍCIO DE 2021</t>
  </si>
  <si>
    <t>AQUISIÇÕES NO EXERCÍCIO DE 2022</t>
  </si>
  <si>
    <t>AQUISIÇÕES NO EXERCÍCIO DE 2023</t>
  </si>
  <si>
    <t>IDEAL INDUSTRIA E COMERCIO DE ANTENAS LTDA</t>
  </si>
  <si>
    <t>SEAL TELECOM COMERCIO E SERVICOS DE TELECOMUNICACOES LTDA.</t>
  </si>
  <si>
    <t>ALPHA VISION COMÉRCIO E SERVIÇOS DE TELECOMUNICAÇÃO</t>
  </si>
  <si>
    <t xml:space="preserve">CONTROLE PARA DRONE, MARCA DJI, MODELO DJI SMART CONTROLLER </t>
  </si>
  <si>
    <t>CASE PARA DRONE - SMATREE</t>
  </si>
  <si>
    <t>CADEIRA GIRATORIA COM ENCOSTO DE ESPALDAR ALTO COM REVESTIMENTO TELADO E APOIO DE CABEÇA</t>
  </si>
  <si>
    <t>ESTANTE EM AÇO 2500MMX920MMX300MM</t>
  </si>
  <si>
    <t>ESTANTE EM AÇO 2000MMX920MMX300MM</t>
  </si>
  <si>
    <t>ESTANTE EM AÇO 2500MMX920MMX420MM</t>
  </si>
  <si>
    <t>MULTIMETRO DIGITAL, MARCA: VONDER</t>
  </si>
  <si>
    <t>REGISTRO DE MEMÓRIA PORTÁTIL, MARCA: SONY, MODELO: PMW-RX50</t>
  </si>
  <si>
    <t>BANQUETA ALTA COM ENCOSTO</t>
  </si>
  <si>
    <t>MOTO ESMERIL, MARCA: SCHULZ, MODELO: 6"</t>
  </si>
  <si>
    <t>SERRA TICO TICO ORBITAL, MARCA: WESCO, MODELO: WS3772</t>
  </si>
  <si>
    <t>FURADEIRA COM FIO MANDRIL 1/2, MARCA: WECO, MODELO: WS3174</t>
  </si>
  <si>
    <t>MEDIDOR PORTATIL DE CABOS DE REDE, MARCA: VONDER</t>
  </si>
  <si>
    <t>MARTELO PERFURADOR/ROMPEDOR, MARCA: WESCO, MODELO: WS3202K</t>
  </si>
  <si>
    <t>NOBREAK, MARCA: DELTA, MODELO: RX-3K</t>
  </si>
  <si>
    <t>PARAFUSADEIRA PROFISSIONAL - SCD121S - STANLEY</t>
  </si>
  <si>
    <t>MICRO RETÍFICA - MARCA: BLACK DECKER</t>
  </si>
  <si>
    <t>MORSA TORNO DE BANCADA - MARCA: SOMAR LÍDER</t>
  </si>
  <si>
    <t>ASPIRADOR DE PÓ E ÁGUA - MARCA: ELETROCTROLUX, MOD.: GT30N</t>
  </si>
  <si>
    <t>XDCAM DECK DE GRAVAÇÃO DE MEMÓRIA, MARCA SONY, MODELO PMW 1000 SXS</t>
  </si>
  <si>
    <t>CONVERSOR DE AUDIO 16 CANAIS DANTE, MARCA TASTAN, MODELO ML-15D, SÉRIE 20Z0025</t>
  </si>
  <si>
    <t>APARELHO TRANSMISSOR DE RADIO 10 KW FM, MARCA: TELETRONIX, MODELO: SP12000</t>
  </si>
  <si>
    <t>ATEM TELEVISÃO STUDIO, MARCA: BLACKMAGICDESIGN, MODELO:SWATEMTVSTU/HD</t>
  </si>
  <si>
    <t>MACBOOK PRO 16", MARCA: APPLE, MODELO: A2141</t>
  </si>
  <si>
    <t>ULTRASTUDIO MONITOR 3G, MARCA: BLACKMAGICDESIGN</t>
  </si>
  <si>
    <t>ULTRASTUDIO RECORDER 3G, MARCA: BLACKMAGICDESIGN</t>
  </si>
  <si>
    <t>LEITOR E GRAVADOR DE CARTÃO DE MEMORIA SXS, MARCA: SONY</t>
  </si>
  <si>
    <t>SWITCH 24 PORTAS D-LINK DES-1024D 10/100</t>
  </si>
  <si>
    <t>DRONE, MARCA: MAVIC 2 PRO, MODELO: L1P</t>
  </si>
  <si>
    <t>ROTEADOR DE VÍDEO COM 40 ENTRADAS E 40 SAÍDAS, MARCA: BLACKMAGIC, MODELO: SMART VIDEOHUB 12G</t>
  </si>
  <si>
    <t>TRANSFORMADOR DE ISOLAMENTO DE VÍDEO, MARCA: ALLEN AVIONICS, MODELO: HD - VIT - 75</t>
  </si>
  <si>
    <t>PROCESSADOR DE ÁUDIO E VÍDEO COM SINCRONIZADOR - MARCA: FORA</t>
  </si>
  <si>
    <t>PROJETOR OPTOMA HD146X 3600L FULL HD</t>
  </si>
  <si>
    <t>AR-CONDICIONADO TIPO SPLIT SISTEM INVERTER, DE 9000BTUS, MARCA SPRINGER MIDEA</t>
  </si>
  <si>
    <t>AR-CONDICIONADO TIPO SPLIT SISTEM INVERTER, DE 12000BTUS, MARCA SPRINGER MIDEA</t>
  </si>
  <si>
    <t>AR-CONDICIONADO TIPO SPLIT SISTEM INVERTER, DE 18000BTUS, MARCA SPRINGER MIDEA</t>
  </si>
  <si>
    <t>AR-CONDICIONADO TIPO SPLIT SISTEM INVERTER, DE 24000BTUS, MARCA SPRINGER MIDEA</t>
  </si>
  <si>
    <t>SWITCHER 8 PORTAS, MARCAS: MERCUSYS</t>
  </si>
  <si>
    <t>AR-CONDICIONADO SPLIT HI-WALL DUAL INVERTER 18000 BTUS MARCA: FUJITSU, MODELO: ASBG18JFBB</t>
  </si>
  <si>
    <t>TRANSMISSOR DE RADIO FM DE 48 KW, MARCA: TELETRONIX , MODELO: SP48000, N°/S: 0003</t>
  </si>
  <si>
    <t>50% TRANSMISSOR DE RADIO FM DE 48 KW, MARCA: TELETRONIX , MODELO: SP48000</t>
  </si>
  <si>
    <t>ANTENA PARABÓLICA, MARCA LEROSAT MODELO LR260CM</t>
  </si>
  <si>
    <t>TRANSMISSOR DIGITAL DE TV EM UHF, PADRAO ISDB-T, COM POTENCIA DE 3000W, MARCA ANYWARE, MODELO TRN-4U8D, SÉRIE, 2012100010150064</t>
  </si>
  <si>
    <t>NO-BREAK 3KVA, MARCA: EATON, MODELO 9PX3000IB</t>
  </si>
  <si>
    <t>GRAVADOR MULTITRACK, MARCA: ZOOM , MOD.: F8N</t>
  </si>
  <si>
    <t>FM / RDS SITESTREAMER, MARCA: INOVONICS, MOD.: INOMINI 635</t>
  </si>
  <si>
    <t>AM / RDS SITESTREAMER, MARCA: INOVONICS, MOD.: INOMINI 635</t>
  </si>
  <si>
    <t>ANTENA AM PASSIVA, MARCA: INOVONICS</t>
  </si>
  <si>
    <t>FURADEIRA DE BANCADA, MARCA: FERRARI, MOD.: FGC-16 - 370W</t>
  </si>
  <si>
    <t>ILUMINAÇÃO DE LED PARA CAMERA, MARCA:GREIKA, MODELO: TL-180</t>
  </si>
  <si>
    <t>STREAMING DE VIDEO PARA WEBSITE, MARCA: BLACKMAGIC</t>
  </si>
  <si>
    <t>MODULADOR DE SINAIS DVB-S/S2, MARCA: NOVELSAT, MODELO: NS1000</t>
  </si>
  <si>
    <t>ANTENA PARABÓLICA DE 2,60M , MARCA:LEROSAT, MOD. LR260CM</t>
  </si>
  <si>
    <t>ANTENA SLOT 4 FENDAS CH46, MARCA: DIGITAL ANTENAS, MOD. DGSD46133678L</t>
  </si>
  <si>
    <t>NOBREAK TORRE/RACK 3KVA, MARCA: EATON, MODELO: 9PX3000IB</t>
  </si>
  <si>
    <t>TRANSMISSOR DE TV DIGITAL UHF, MARCA HKL, MODELO EC704MP</t>
  </si>
  <si>
    <t>WEBCAM, MARCA: LOGITECH, MODELO: C925E</t>
  </si>
  <si>
    <t>CÂMERA DIGITAL GO PRO, MOD.: HERO5</t>
  </si>
  <si>
    <t>CONTROLADORA DE ANTENA PARA SNG GPS E BÚSSOLA, MARCA: RF, MODELO: SAT2000A-CTR.</t>
  </si>
  <si>
    <t>TRANSMISSOR DE RADIODIFUSÃO SONORA , SP24000, TELETRONIX</t>
  </si>
  <si>
    <t>WATTÍMETRO PARA LINHA RÍGIDA, 9810-230100uA, BIRD</t>
  </si>
  <si>
    <t>MONITOR DE MODULAÇÃO, FMAA730, TELETRONIX</t>
  </si>
  <si>
    <t>CHAVE COAXIAL MOTORIZADA, EIA3-1/8, CHM318, IDEAL ANTENAS</t>
  </si>
  <si>
    <t>PROCESSADOR DE ÁUDIO PARA RÁDIO FM, VOLT FM, OMNIA</t>
  </si>
  <si>
    <t>ANTENA DIPOLO LINEAR DE 8 ELEMENTOS, MT-FM PV8, MECTRONICA</t>
  </si>
  <si>
    <t>ILUMINADOR LED, MODELO: TL180, MARCA: GREIKA</t>
  </si>
  <si>
    <t xml:space="preserve">CIRCUITO FECHADO DE TELEVISÃO (CFTV), COM HDS DE 3 E 1 TB E 10 CÂMERAS, MODELO: MHDX 3016-C, MARCA: INTELBRAS </t>
  </si>
  <si>
    <t>MODULADOR DE SINAIS DVB-S/S2, MODELO: NS1000, MARCA: NOVELSAT</t>
  </si>
  <si>
    <t>MULTIPLEXADOR DE TV DIGITAL ISDB-TB, MODELO: ISMUX-004, MARCA: HKL</t>
  </si>
  <si>
    <t>ANTENA 1.20M, MODELO TYA12U06WS-S24S, MARCA MICROWAVE</t>
  </si>
  <si>
    <t>ODU, MODELO ASNK6U, MARCA SIAE MICROELETTRONICA</t>
  </si>
  <si>
    <t>IDU, MODELO AGS-20, MARCA SIAE MICROELETTRONICA</t>
  </si>
  <si>
    <t>MÓDULO ELETRÔNICO SD/HD - ENCODER, MARCA HITACHI</t>
  </si>
  <si>
    <t>RECEPTOR PROFISSIONAL DE SATÉLITE HD/SD, MARCA ATEME, MODELO DR5000</t>
  </si>
  <si>
    <t>MONITOR DE MODULAÇÃO FM, MARCA INOVONICS, MODELO 531N</t>
  </si>
  <si>
    <t>WATTÍMETRO PARA LINHA RÍGIDA DE 1 5/8" COM PASTILHA, MARCA COAXIAL DYNAMIC, MODELO 88954-AJ</t>
  </si>
  <si>
    <t>CONDENSADORA HW INVERTER 18.000 BTU, MARCA: SPRINGER, MODELO: 42AGVCB18M5</t>
  </si>
  <si>
    <t>GRAVADOR DE PROGRAMAÇÃO E ANÁLISE DE CONTEÚDO COM ENTRADA IP/RF, MARCA: DELLEMC, MODELO: R240</t>
  </si>
  <si>
    <t>PLACAS DE CAPTURA, DODELO 12G-SDI, MARCA BLACMAGICDESIGN</t>
  </si>
  <si>
    <t>ILUMINADOR LED, MODELO TL-180S, MARCA GREIKA</t>
  </si>
  <si>
    <t>PLACA DE CAPTURA, DODELO 12G-SDI, MARCA BLACMAGICDESIGN</t>
  </si>
  <si>
    <t>MÓDULO ELETRÔNICO ENCODER, MARCA: HITACHI</t>
  </si>
  <si>
    <t>PLACAS DE CAPTURA, MODELO 12G-SDI, MARCA BLACKMAGIC</t>
  </si>
  <si>
    <t>PLACAS DE CAPTURA, MODELO 12G-SDI, MARCA BLACMAGICDESIGN;</t>
  </si>
  <si>
    <t>TRANSMISSOR TV DIGITAL UHF DE ALTA EFICIENCIA, MARCA HKL, MODELO EC708HP-BB</t>
  </si>
  <si>
    <t>DECK DE GRAVAÇÃO DE MEMÓRIA, SONY, PMW-1000</t>
  </si>
  <si>
    <t>LEITOR DE CARTÃO DE MEMÓRIA, SONY, MRW-G1</t>
  </si>
  <si>
    <t>FILMADORAS XDCAM, SONY, PXW-Z280</t>
  </si>
  <si>
    <t>TRIPÉS PARA ILUMINADOR LED, IKAN, HD-STND-V2</t>
  </si>
  <si>
    <t>ILUMINADOR LED, DRACAST, DRPL-LED500-BV</t>
  </si>
  <si>
    <t>TRIPÉS PARA FILMADORA, LIBEC, LX7M</t>
  </si>
  <si>
    <t>FONES DE OUVIDO, SONY, MDR-7506</t>
  </si>
  <si>
    <t>RECEPTORES SEM FIO, SONY, URX-P03D</t>
  </si>
  <si>
    <t>TRANSMISSORES BODY PACK, SONY, UTXB40</t>
  </si>
  <si>
    <t>MICROFONES SEM FIO, SONY, UTX-M40</t>
  </si>
  <si>
    <t>LEITORES DE CARTÃO, SONY, SBAC-US30</t>
  </si>
  <si>
    <t>LUZES DE VÍDEO DE BATERIA, SONY, HVL-LBPC</t>
  </si>
  <si>
    <t>CARREGADORES DE BATERIA DUAS POSIÇÕES, SONY, BC-U2A</t>
  </si>
  <si>
    <t>MICROFONES DE LAPELA, SONY, ECM-V1</t>
  </si>
  <si>
    <t>CARTÕES DE MEMÓRIA SXS 64GB, SONY, SBP-64E</t>
  </si>
  <si>
    <t>MICROFONE DE LAPELA, SONY, ECM-V1</t>
  </si>
  <si>
    <t>NETWORK RX RECEIVER, SONY, PWS-110, S/N: 121229 E LICENÇAS</t>
  </si>
  <si>
    <t>TRANSMISSOR DE PONTO ELETRÔNICO, PHONAK, ROGER BASESTATION</t>
  </si>
  <si>
    <t>ANTENA 1.20M, RADOME SHIELD</t>
  </si>
  <si>
    <t>CÂMERA 6K, SONY, PXWFX9V</t>
  </si>
  <si>
    <t>LEITOR DE CARTÃO, SONY, MRWG1/T1</t>
  </si>
  <si>
    <t>LENTE 17X120, CANON, CN7X17 KASS/E1</t>
  </si>
  <si>
    <t>MICROPHONE, SONY, ECM674/9X</t>
  </si>
  <si>
    <t>CARREGADOR, DE BATERIA, SONY, BCU2A</t>
  </si>
  <si>
    <t>TRIPÉ PARA CÂMERA, LIBEC, RT30B</t>
  </si>
  <si>
    <t>CASE PARA CÂMERA, JASON CASES, SNFS7LPL</t>
  </si>
  <si>
    <t>HEADPHONE, SONY, MDR-7506</t>
  </si>
  <si>
    <t>MONITOR TOUCH PCT2485 , PCT2485, PLANAR-USA</t>
  </si>
  <si>
    <t>INTERFACE DE SINCRONISMO LTC-USB-LTC/RDR ADRIELEC- USA, LTC/RDR, ADRIELEC- USA</t>
  </si>
  <si>
    <t>CONVERSOR DE SINAL DE VÍDEO E SINCRONIZADOR DE QUADROS, MINI CONVERSOR, UPDOWNCROSS HD, BLACKMAGIC-USA</t>
  </si>
  <si>
    <t>DISTRIBUIDOR DE SINAL DE VIDEO E CONVERSOR SDI PARA AUDIO, SDI TO AUDIO, BLACKMAGIC-USA</t>
  </si>
  <si>
    <t>SISTEMA DE MONITORAÇÃO DE MULTI-IMAGENS, MULTIVIEW 16, BLACKMAGIC-USA</t>
  </si>
  <si>
    <t>MATRIZ DE COMUTAÇÃO DE VÍDEO COM 40 ENTRADAS E 40 SAÍDAS, SMART VIDEOHUB 40X40, BLACKMAGIC-USA</t>
  </si>
  <si>
    <t>CONVERSOR DE SINAL SDI PARA HDMI, SDI TO HDMI 3G, BLACKMAGIC-USA</t>
  </si>
  <si>
    <t>MONITOR DE AUDIO PARA SISTEMA DE CONTROLE MESTRE, AMP1A-PLUS, WOHLER-USA</t>
  </si>
  <si>
    <t>MONITOR DE SINAL DE VIDEO DUPLO PARA SISTEMA DE CONTROLE, SMARTVIEW DUO, BLACKMAGIC-USA</t>
  </si>
  <si>
    <t>MINI CONVERTER SDI DISTRIBUTION, BLACKMAGIC-USA</t>
  </si>
  <si>
    <t>MONITOR 27POL FULL HD HDMI 1080, T350, SAMSUNG</t>
  </si>
  <si>
    <t>TV 50' FULL HD, 50AU7700, SAMSUNG</t>
  </si>
  <si>
    <t>HPE 1420-16G, HP, 2 HPE PROLIANT DL360 GEN10 SERVER, DL360, INTEL XEON</t>
  </si>
  <si>
    <t>SISTEMA DE GRAVAÇÃO DE CENSURA DE TV DIGITAL PADRÃO ISDB-T, STREAM4NET/ALFA SIX, VIDEOLOGGER</t>
  </si>
  <si>
    <t>MONITOR 23.8", P2422H, DELL</t>
  </si>
  <si>
    <t>MICROCOMPUTADOR DESKTOP, XPS8950, DELL</t>
  </si>
  <si>
    <t>RACK PISO 44U X 1070, RACK 44U 19", EUROCAB</t>
  </si>
  <si>
    <t>CONSOLE EXTERNO 400MMX1U COM REGULAGEM DE ALTURA, 400MMX1U, EUROCAB</t>
  </si>
  <si>
    <t>TRANSMISSOR DE RADIODIFUSÃO SONORA, MODULAÇÃO EM FM, MARCA MGE, MODELO FM 12,5S</t>
  </si>
  <si>
    <t>SISTEMA DE TRANSMISSÃO DE 12KW EM FREQUÊNCIA MODULADA, MARCA: TELETRONIX, MODELO: SP12000</t>
  </si>
  <si>
    <t>NOBREAK DELTA RX ON-LINE 3KVA 110/110, XRF1A</t>
  </si>
  <si>
    <t>TRANSMISSOR DE RADIODIFUSÃO SONOR EM FM DE 48 KW, Marca: TELETRONIX , Modelo: SP48000</t>
  </si>
  <si>
    <t>ANTENA UHF SLOT POL. HORIZONTAL 04 FENDAS EIA 1 5/8quot LATERAL 360 CH-18 S/TILT ELETRICO E S/PR.</t>
  </si>
  <si>
    <t>ANTENA UHF SLOT POL. HORIZONTAL 04 FENDAS EIA 1 5/8quot LATERAL 360 CH-18 S/TILT ELETRICO E S/PR</t>
  </si>
  <si>
    <t xml:space="preserve">PRESTAÇÃO DE SERVIÇO DE SUPORTE TÉCNICO, ASSISTÊNCIA PREVENTIVA, INSTALAÇÃO, CONFIGURAÇÃO, ATIVAÇÃO, INTEGRAÇÃO, TREINAMENTO E OPERAÇÃO ASSISTIDA DESTINADAS ÀS EMISSORAS DE TELEVISÃO DA RNCP </t>
  </si>
  <si>
    <t>WORK LINK INFORMÁTICA LTDA</t>
  </si>
  <si>
    <t>SWITCH DE AGREGAÇÃO, TIPO 2 HUAWEI-S5731-S24T4X</t>
  </si>
  <si>
    <t>0585/2022</t>
  </si>
  <si>
    <t>SWITCH CORE, TIPO 2 HUAWEI-S6730-H24X6C</t>
  </si>
  <si>
    <t>SWITCH DE CORE, TIPO 1, HUAWEI-S6730-H48X6C</t>
  </si>
  <si>
    <t>SWITCH DE AGREGAÇÃO, TIPO 1, HUAWEI-S5731-S24P4X</t>
  </si>
  <si>
    <t>ACCESS POINT HUAWEI, MODELO: AIR ENGINE5760-51</t>
  </si>
  <si>
    <t>SWITCH CORE, TIPO 1 HUAWEI-S6730-H48X6C</t>
  </si>
  <si>
    <t>SWITCH DE AGREGAÇÃO, TIPO 2, HUAWEI-S5731-S24T4X</t>
  </si>
  <si>
    <t>SWITCH DE CORE, TIPO 2, HUAWEI-S6730-H24X6C</t>
  </si>
  <si>
    <t>SWITCH CORE, TIPO 2, HUAWEI-S6730-H24X6C</t>
  </si>
  <si>
    <t>FOCCUS DIGITAL COMÉRCIO E MANUTENÇÃO TÉCNICA LTDA</t>
  </si>
  <si>
    <t>DESIDRATADOR, MARCA: FICAEL, MODELO: ES1000</t>
  </si>
  <si>
    <t>2663/2022</t>
  </si>
  <si>
    <t>NOBREAK, MARCA: EATON, MODELO: 9SX20KW</t>
  </si>
  <si>
    <t>CARGA FANTASMA, MARCA TELECOM, MODELO: VSWR</t>
  </si>
  <si>
    <t>ANTENA PARABOLICA 260 CM COM KIT 100 M COAXIAL</t>
  </si>
  <si>
    <t>TRANSMISSOR DIGITAL DE TELEVISÃO, MARCA: GATES AIR, MODELO: ULX-OP-15000-R42</t>
  </si>
  <si>
    <t>SWITCH 24 PORTAS, MARCA: TP-LINK, MODELO: TL-SG1024D</t>
  </si>
  <si>
    <t>ANTENA SLOT CILINDRICA, MARCA: TELECOM, MODELO: IFSLC-H-4-360-27-C-L</t>
  </si>
  <si>
    <t>HITACHI KOKUSAI LINEAR EQUIPAMENTOS ELETRONICOS S/A</t>
  </si>
  <si>
    <t>MULTIPLEXADOR DE SINAL ISDB-TB, MARCA: HITACHI, MODELO: ISMUX-004</t>
  </si>
  <si>
    <t>2721/2022</t>
  </si>
  <si>
    <t>SYSTECH SISTEMAS E TECNOLOGIA EM INFORMÁTICA LTDA</t>
  </si>
  <si>
    <t>ESTACAO DE TRABALHO DELL PRECISION, MARCA: DELL, MODELO: T5820</t>
  </si>
  <si>
    <t>0517/2022</t>
  </si>
  <si>
    <t>GABRIEL DE JESUS GOMES GASPAR</t>
  </si>
  <si>
    <t>TELEVISOR UHD 4K 55 POLEGADAS - SMART TV, MARCA: LG, MODELO: 55QNED80SQA.CWZYLJZ</t>
  </si>
  <si>
    <t>0682/2022</t>
  </si>
  <si>
    <t>TELEVISOR UHD 4K 50 POLEGADAS - SMART TV, MARCA: SAMSUNG, MODELO: QN50QN90BAG</t>
  </si>
  <si>
    <t>REPREMIG REPRESENTAÇÃO E COMÉRCIO DE MINAS GERAIS LTDA</t>
  </si>
  <si>
    <t>MONITOR LED 24 POLEGADAS, MARCA: PHILIPS, MODELO: 242V8A</t>
  </si>
  <si>
    <t>TELEVISOR UHD 4K 65 POLEGADAS - SMART TV, MARCA: LG, MODELO: 65QNED80SQA.CWZYLJZ</t>
  </si>
  <si>
    <t>TRANSMISSOR DE RADIODIFUSÃO SONARA EM FM 40 KW COM DUPLO EXCITADOR, MARCA: SINTECK, MODELO: SERIES XT</t>
  </si>
  <si>
    <t>RECEPTOR DE SATELITE, MARCA: TECSYS, MODELO: TS 8200</t>
  </si>
  <si>
    <t>MONITOR DE MODULAÇÃO, MARCA: TELENCK, MODELO: NK 2000</t>
  </si>
  <si>
    <t>CARGA FANTASMA 50000W, MARCA: INDÚSTRIA MORATO, MODELO: DLM 50000</t>
  </si>
  <si>
    <t>PROCESSADOR DE AÚDIO, MARCA: OMNIA, MODELO: VOLT</t>
  </si>
  <si>
    <t>WATTÍMETRO, MARCA: BIRD</t>
  </si>
  <si>
    <t>CONTROLADOR WIRELESS, MARCA: HUAWEI, MODELO: AC6805 PN 02354FRM-001_P</t>
  </si>
  <si>
    <t>DYNAMIC VÍDEO COMÉRCIO E REPRESENTAÇÕES LTDA</t>
  </si>
  <si>
    <t>0755/2022</t>
  </si>
  <si>
    <t>CONVERSOR DE SINAL DE VÍDEO E SINCRONIZADOR DE QUADROS (FRAMESYNC), MINI CONVERSOR UPDOWNCROSS HD , UPDOWNCROSS HD, BLACKMAGIC-USA</t>
  </si>
  <si>
    <t>HPE PROLIANT DL360 GEN10 SERVER, DL360, INTEL XEON</t>
  </si>
  <si>
    <t>SWITCH DE REDE GIGABIT, HPE 1420-16G, HP</t>
  </si>
  <si>
    <t>MATRIZ DE COMUTAÇÃO DE VÍDEO COM 40 ENTRADAS E 40
SAÍDAS, SMART VIDEOHUB 40X40, BLACKMAGIC-USA</t>
  </si>
  <si>
    <t>MONITOR 27POL FULL HD HDMI 1080, Y4SUHX5T600373X, T350, SAMSUNG</t>
  </si>
  <si>
    <t>SISTEMA DE GRAVAÇÃO DE CENSURA DE TV DIGITAL PADRÃO ISDB-T, BRL24414G8, STREAM4NET/ALFA SIX, VIDEOLOGGER</t>
  </si>
  <si>
    <t>SWITCH DE REDE GIGABIT, CN26GVC18W, HPE 1420-16G, HP</t>
  </si>
  <si>
    <t>TV 50' FULL HD, Y4RV3X3TC02308F, 50AU7700, SAMSUNG</t>
  </si>
  <si>
    <t>HPE PROLIANT DL360 GEN10 SERVER, BRL3091758, DL360, INTEL XEON</t>
  </si>
  <si>
    <t>HPE PROLIANT DL360 GEN10 SERVER, BRL3091759, DL360, INTEL XEON</t>
  </si>
  <si>
    <t>MONITOR 23.8", BN7GZM3, P2422H, DELL</t>
  </si>
  <si>
    <t>MONITOR 23.8", BPGGZM3, P2422H, DELL</t>
  </si>
  <si>
    <t>MONITOR 27POL FULL HD HDMI 1080, Y4SUHX5T600383T, T350, SAMSUNG</t>
  </si>
  <si>
    <t>MONITOR DE AUDIO PARA SISTEMA DE CONTROLE MESTRE, 167849, AMP1A-PLUS, WOHLER-USA</t>
  </si>
  <si>
    <t>MONITOR TOUCH PCT2485, PL228NZSS0327, PCT2485, PLANAR-USA</t>
  </si>
  <si>
    <t>MONITOR TOUCH PCT2485, PL228NZSS0330, PCT2485, PLANAR-USA</t>
  </si>
  <si>
    <t>SISTEMA DE MONITORAÇÃO DE MULTI-IMAGENS, 110764938, MULTIVIEW 16, BLACKMAGIC-USA</t>
  </si>
  <si>
    <t>SEAL TELECOM COMÉRCIO E SERVIÇOS DE TELECOMUNICAÇÕES LTDA</t>
  </si>
  <si>
    <t>FONTES BH SISTEMAS DE ENERGIA LTDA</t>
  </si>
  <si>
    <t>NOBREAK, MARCA: DELTA, MODELO: RT-6K</t>
  </si>
  <si>
    <t>1005/2023</t>
  </si>
  <si>
    <t>ANTENA SLOT 4 FENDAS OMNIDIRECIONAL, MODELO: ISD.4.XX.36.ST</t>
  </si>
  <si>
    <t>1602/2021</t>
  </si>
  <si>
    <t>ANTENA PARABÓLICA, MARCA: LERO SAT, MODELO: LR 260</t>
  </si>
  <si>
    <t>TRANSMISSOR DE TV DIGITAL DE 150 W ISDB-TB, MARCA: HITACHI, MODELO: ECP702MP</t>
  </si>
  <si>
    <t>NOBREAK, MARCA: SMS, MODELO: ATRIUM AT3000S</t>
  </si>
  <si>
    <t>TRANSMISSOR DE TV DIGITAL DE 150W ISDB-TB, MARCA: HITACHI, MODELO: EC702MP</t>
  </si>
  <si>
    <t>COPERSON SERVIÇOS E COMÉRCIO DE PRODUTOS DE INFORMÁTICA E SEGURANÇA EIRELI</t>
  </si>
  <si>
    <t>PROCESSADOR DE AUDIO E VIDEO, MARCA: FOR-A, MODELO: FA-9520</t>
  </si>
  <si>
    <t>VINICIUS CHAVES DOS SANTOS EPP - VCS COMÉRCIO DE MATERIAIS</t>
  </si>
  <si>
    <t>TV LED 65 POLEGADAS 4K, MARCA: SAMSUNG, MODELO: UN65AU7700G</t>
  </si>
  <si>
    <t>1221/2023</t>
  </si>
  <si>
    <t>G2B COMERCIO E REPRESENTAÇÕES LTDA</t>
  </si>
  <si>
    <t>CONVERSOR TERANEX MINI, MARCA: BLACKMAGIC, MODELO: SDI TO HDMI 12G</t>
  </si>
  <si>
    <t>0157/2023</t>
  </si>
  <si>
    <t>FULL - BROADCAST &amp; AUDIO - EIRELI</t>
  </si>
  <si>
    <t>CÂMERA ROBÓTICA, MODELO BRC-X1000, MARCA SONY, SERIAL: 1001430</t>
  </si>
  <si>
    <t>0158/2023</t>
  </si>
  <si>
    <t>CONTROLE REMOTO PARA CÂMERAS SONY BRC-X1000, MODELO RM-IP10, MARCA SONY, SERIAL 1005424</t>
  </si>
  <si>
    <t>CASE RÍGIDA PARA 02 (DUAS) CÂMERAS SONY BRC-X1000 E CONTROLADORA SONY RM-IP10, MARCA PATOLA</t>
  </si>
  <si>
    <t>TRIPÉ DE VÍDEO, MODELO MVK500AM, MARCA MANFROTTO</t>
  </si>
  <si>
    <t>CONTROLE REMOTO PARA CÂMERAS SONY BRC-X1000, MODELO RM-IP10, MARCA SONY, SERIAL 1005498</t>
  </si>
  <si>
    <t>CONTROLE REMOTO PARA CÂMERAS SONY BRC-X1000, MODELO RM-IP10, MARCA SONY, SERIAL 1005474</t>
  </si>
  <si>
    <t>CONTROLE REMOTO PARA CÂMERAS SONY BRC-X1000, MODELO RM-IP10, MARCA SONY, SERIAL 1005466</t>
  </si>
  <si>
    <t>CONTROLE REMOTO PARA CÂMERAS SONY BRC-X1000, MODELO RM-IP10, MARCA SONY, SERIAL 1005478</t>
  </si>
  <si>
    <t>CONTROLE REMOTO PARA CÂMERAS SONY BRC-X1000, MODELO RM-IP10, MARCA SONY, SERIAL 1005475</t>
  </si>
  <si>
    <t>CÂMERA ROBÓTICA, MODELO BRC-X1000, MARCA SONY, SERIAL: 1001451</t>
  </si>
  <si>
    <t>CÂMERA ROBÓTICA, MODELO BRC-X1000, MARCA SONY, SERIAL: 1001341</t>
  </si>
  <si>
    <t>CÂMERA ROBÓTICA, MODELO BRC-X1000, MARCA SONY, SERIAL: 1001457</t>
  </si>
  <si>
    <t>CÂMERA ROBÓTICA, MODELO BRC-X1000, MARCA SONY, SERIAL: 1001334</t>
  </si>
  <si>
    <t>CÂMERA ROBÓTICA, MODELO BRC-X1000, MARCA SONY, SERIAL: 1001449</t>
  </si>
  <si>
    <t>CÂMERA ROBÓTICA, MODELO BRC-X1000, MARCA SONY, SERIAL: 1001456</t>
  </si>
  <si>
    <t>CÂMERA ROBÓTICA, MODELO BRC-X1000, MARCA SONY, SERIAL: 1001345</t>
  </si>
  <si>
    <t>CÂMERA ROBÓTICA, MODELO BRC-X1000, MARCA SONY, SERIAL: 1001424</t>
  </si>
  <si>
    <t>CÂMERA ROBÓTICA, MODELO BRC-X1000, MARCA SONY, SERIAL: 1001336</t>
  </si>
  <si>
    <t>CÂMERA ROBÓTICA, MODELO BRC-X1000, MARCA SONY, SERIAL: 1001346</t>
  </si>
  <si>
    <t>CÂMERA ROBÓTICA, MODELO BRC-X1000, MARCA SONY, SERIAL: 1001439</t>
  </si>
  <si>
    <t>ARSEC DO BRASIL DISTRIBUIÇÃO E COMERCIO DE PRODUTOS PARA LABORATÓRIO LTDA</t>
  </si>
  <si>
    <t>DESUMIFIDICADOR, MARCA: ARSEC, MODELO: 160</t>
  </si>
  <si>
    <t>1867/2023</t>
  </si>
  <si>
    <t>LL SOLUÇÕES E SERVIÇOS DE APOIO ADMINISTRATIVO LTDA</t>
  </si>
  <si>
    <t>IPHONE, MODELO 13 PRO 512GB, MARCA APPLE</t>
  </si>
  <si>
    <t>0142/2023</t>
  </si>
  <si>
    <t>1530/2023</t>
  </si>
  <si>
    <t>NOBREAK, MARCA: DELTA, MODELO: NEW RT 10KVA</t>
  </si>
  <si>
    <t>1321/2023</t>
  </si>
  <si>
    <t>NETWORK RX RECEIVER, SONY, PWS-110</t>
  </si>
  <si>
    <t>G2B COMERCIO E REPRESENTACOES LTDA</t>
  </si>
  <si>
    <t>CARREGADOR DE BATERIA PARA SNG</t>
  </si>
  <si>
    <t>0155/2023</t>
  </si>
  <si>
    <t>SOLUÇÃO PARA DISTRIBUIÇÃO DE SINAIS DE PULSOS E SINCRONISMO, MARCA: GRASS VALLEY</t>
  </si>
  <si>
    <t>VINICIUS CHAVES DOS SANTOS - EPP- VCS COMERCIO DE MATERIAIS</t>
  </si>
  <si>
    <t>TV LED 43" 4K SMART WIFI, MARCA: SAMSUNG, MODELO:AO 43BU8000</t>
  </si>
  <si>
    <t>0384/2023</t>
  </si>
  <si>
    <t>MONITOR DE VIDEO LED 23.8", MARCA: PHILLIPS, MODELO: 242V8A</t>
  </si>
  <si>
    <t>JOHNSON CONTROLS-HITACHI AR CONDICIONADO DO BRASIL LTDA</t>
  </si>
  <si>
    <t>AR CONDICIONADO SELF CONTAINED, MODELO RPR150C5L , MARCA HITACHI, SERIAL RPR2307 000409</t>
  </si>
  <si>
    <t>0152/2023</t>
  </si>
  <si>
    <t>ROTEADOR DE VÍDEOHUB 40X40 12G, MARCA: BLACKMAGIC</t>
  </si>
  <si>
    <t>0484/2023</t>
  </si>
  <si>
    <t>MICROTÉCNICA INFORMÁTICA LTDA</t>
  </si>
  <si>
    <t>TELEVISOR UHD 4K DE 55", MARCA: LG, MODELO: OLED55C29SA</t>
  </si>
  <si>
    <t>0541/2023</t>
  </si>
  <si>
    <t>TV FULL HD DE 32" COM CONVERSOR EMBUTIDO, MARCA: SAMSUNG, MODELO: QN32LS03CBG</t>
  </si>
  <si>
    <t>0542/2023</t>
  </si>
  <si>
    <t>CÂMERA TERMOGRÁFICAS, MARCA: FLUKE, MODELO: PTI120</t>
  </si>
  <si>
    <t>0531/2023</t>
  </si>
  <si>
    <t>APRESENTADOR WEB DESIGN 4K, MARCA: BLACKMAGIC, MODELO: BDLKWEBPTR4K</t>
  </si>
  <si>
    <t>0483/2023</t>
  </si>
  <si>
    <t>VIDEOHUB SMART CONTROL PRO, MARCA: BLACKMAGIC, MODELO:VHUB/WSC/PRO</t>
  </si>
  <si>
    <t>0534/2023</t>
  </si>
  <si>
    <t>GERADOR DE SINAIS, MARCA: RHODES E SCHWARZ, MODELO: SM100B</t>
  </si>
  <si>
    <t>0482/2023</t>
  </si>
  <si>
    <t>0561/2022</t>
  </si>
  <si>
    <t>CÂMERA ROBÓTICA, MODELO BRC-X1000, MARCA SONY</t>
  </si>
  <si>
    <t>CONTROLE REMOTO PARA CÂMERAS SONY BRC-X1000, MODELO RM-IP10, MARCA SONY</t>
  </si>
  <si>
    <t>ESTAÇÃO DE SOLDA, MARCA:AIDA, MODELO: 881D</t>
  </si>
  <si>
    <t>0525/2023</t>
  </si>
  <si>
    <t>AIQ FERRAMENTAS E INSTRUMENTOS LTDA -EPP</t>
  </si>
  <si>
    <t>FONTE DE ALIMENTAÇÃO, MARCA: INSTRUTHERM, MODELO: FA-3005</t>
  </si>
  <si>
    <t>0560/2022</t>
  </si>
  <si>
    <t>G2B COMÉRCIO E REPRESENTAÇÕES LTDA</t>
  </si>
  <si>
    <t>CONVERSOR MINI AUDIO PARA SDI, MARCA: BLACKMAGIC, MODELO: 12G SDI</t>
  </si>
  <si>
    <t>0555/2023</t>
  </si>
  <si>
    <t xml:space="preserve">CONVERSOR MINI AUDIO PARA SDI, MARCA: BLACKMAGIC, MODELO: 12G SDI </t>
  </si>
  <si>
    <t>CONVERSOR MINI AUDIO PARA SDI, MARCA: BLACKMAGIC, MODELO:12G SDI</t>
  </si>
  <si>
    <t>ANALISADOR DE ESPECTRO, MARCA: PROMAX, MODELO: RANGERNEO 2</t>
  </si>
  <si>
    <t>0481/2023</t>
  </si>
  <si>
    <t>INTERFACE DE ÁUDIO, MARCA: BEHRINGER, MODELO: UMC22</t>
  </si>
  <si>
    <t>0528/2023</t>
  </si>
  <si>
    <t>ANALISADOR DE ESPECTRO, MARCA: PHONIC, MODELO: PAA6</t>
  </si>
  <si>
    <t>0530/2024</t>
  </si>
  <si>
    <t>MESA DE AUDIO ANALOGICO DE 16 CANAIS PARA AUDIO SOB IP, MARCA: YAHAMA, MODELO: TF1</t>
  </si>
  <si>
    <t>0479/2023</t>
  </si>
  <si>
    <t>ALPHA VISION COMERCIO E SERVIÇOS DE TELECOMUNICAÇÕES LTDA</t>
  </si>
  <si>
    <t>CONTROLE DE INTERFACE, MARCA: ROSS, MODELO: MIRA-CS</t>
  </si>
  <si>
    <t>SISTEMA DE REPLAY, MARCA: ROSS, MODELO: MIRA EXPRESS</t>
  </si>
  <si>
    <t>CÂMERA FOTOGRÁFICA, CANON, R6II</t>
  </si>
  <si>
    <t>0561/2023</t>
  </si>
  <si>
    <t>LENTE RF 70-200MM,CANON</t>
  </si>
  <si>
    <t>LENTE EFS 18-135MM, CANON</t>
  </si>
  <si>
    <t>LENTE R 24-70MM, CANON</t>
  </si>
  <si>
    <t>LENTE 500MM, SIGMA</t>
  </si>
  <si>
    <t>CROWN VIDEO SYSTEMS ASSESSORIA E COMERCIO LTDA</t>
  </si>
  <si>
    <t>MONITOR DE VÍDEO MULTIFORMATO, MARCA: KONVISION, MODELO: KVM-1951W</t>
  </si>
  <si>
    <t>CONVERSOR DE FORMATOS DE ÁUDIO, MARCA TASCAM, MODELO ML-16D</t>
  </si>
  <si>
    <t>CONTROLE REMOTO PARA CÂMERAS SONY BRC-X1000; MODELO RM-IP10</t>
  </si>
  <si>
    <t>CÂMERA ROBÓTICA; MODELO BRC-X1000;  MARCA SONY</t>
  </si>
  <si>
    <t>TRIPÉ DE VÍDEO; MODELO MVK500AM; MARCA MANFROTTO</t>
  </si>
  <si>
    <t>PATCH DE VÍDEO; MARCA: CANARE; MODELO 32MD</t>
  </si>
  <si>
    <t>0551/2023</t>
  </si>
  <si>
    <t>CONVERSOR FIBRA ÓPTICA X SDI X SDI/SDI; MARCA BLAXKMAGIC; MODELO ULTRA HD 12G/SD</t>
  </si>
  <si>
    <t>FILTRO DIRECT BOX 08 CANAIS; MARCA BEHRINGER; MODELO DI800</t>
  </si>
  <si>
    <t>CLEBER NASCIMENTO DA ROSA EPP</t>
  </si>
  <si>
    <t>MONITOR DE VÍDEO E ÁUDIO PORTÁTIL; MARCA: KONVISION; MODELO: KVM-0861W</t>
  </si>
  <si>
    <t xml:space="preserve">CROWN VIDEO SYSTEMS ASSESSORIA E COMERCIO LTDA </t>
  </si>
  <si>
    <t>0558/2023</t>
  </si>
  <si>
    <t>MICROFONE VOCAL CARDIOIDE, MARCA: SHURE, MODELO: SM85</t>
  </si>
  <si>
    <t>0478/2023</t>
  </si>
  <si>
    <t>RECEPTOR DE BANDA LARGA DIGITAL, MARCA: ICOM, MODELO: IC R8600</t>
  </si>
  <si>
    <t xml:space="preserve">NOROESTE AR CONDICIONADO LTDA EPP </t>
  </si>
  <si>
    <t>AR CONDICIONADO MULTI-SPLIT; MARCA HITACHI; MODELO RVT100CXP</t>
  </si>
  <si>
    <t>AR CONDICIONADO TIPO ACJ; MARCA SPRINGER MIDEA; MODELO QCK 105BB</t>
  </si>
  <si>
    <t>0362/2023</t>
  </si>
  <si>
    <t>ROTEADOR DE VIDEOHUB 40X40, MARCA: BLACKMAGIC, MODELO: 12G</t>
  </si>
  <si>
    <t>0524/2023</t>
  </si>
  <si>
    <t>MESA DE ÁUDIO, MARCA: YAMAHA, MODELO: TF1</t>
  </si>
  <si>
    <t>0538/2023</t>
  </si>
  <si>
    <t>PATCH DE 8 FIBRAS SMPTE; MODELO FIS</t>
  </si>
  <si>
    <t>HITACHI KOKUSAI LIENAR EQUIPAMENTOS 
ELETRÔNICOS S.A</t>
  </si>
  <si>
    <t>RECEPTOR DECODIFICADOR INTEGRADO EM MULTIFORMATO, MARCA: ATEME, MODELO: DR5000</t>
  </si>
  <si>
    <t>0580/2023</t>
  </si>
  <si>
    <t>CONVERSOR DE FORMATO DE ÁUDIO ANALÓGICO, MARCA: TASCAM, MODELO: ML-32D</t>
  </si>
  <si>
    <t>0547/2023</t>
  </si>
  <si>
    <t>VERE COMERCIO DE EQUIPAMENTOS DE TELECOMUNICACOES EIREL</t>
  </si>
  <si>
    <t>ENCODER DE ÁUDIO E VÍDEO HD/SD/ONE-SEG; MARCA ATEME; MODELO CM5000E</t>
  </si>
  <si>
    <t>RECEPTOR DE SATÉLITE PROFISSIONAL; MARCA ATEME; MODELO KYRION DR 5000;</t>
  </si>
  <si>
    <t>0683/2022</t>
  </si>
  <si>
    <t>SISTEMA MASTER DE CLOCK COM REDUDÂNCIA, MARCA: TEKTRONIX, MODELO: SPG8000A</t>
  </si>
  <si>
    <t>0539/2024</t>
  </si>
  <si>
    <t>PLACA DE CAPTURA DE ÁUDIO, MARCA: FOCUSRITE, MODELO: SCARLETT 4i4</t>
  </si>
  <si>
    <t xml:space="preserve">CLEBER NASCIMENTO DA ROSA - EPP </t>
  </si>
  <si>
    <t>WORKSTATION, MARCA: DELL, MODELO: PRECISION 5860</t>
  </si>
  <si>
    <t>PERFIL COMPUTACIONAL LTDA</t>
  </si>
  <si>
    <t>0498/2023</t>
  </si>
  <si>
    <t>WORKSTATION, MARCA: DELL, MODELO: PRECISION 8560</t>
  </si>
  <si>
    <t>ANALISADOR DE ESPECTRO; MARCA PRISM; MODELO MPX2-25</t>
  </si>
  <si>
    <t>ELITE TECH SUPRIMENTOS LTDA</t>
  </si>
  <si>
    <t>IPHONE; MARCA: APPLE; MODELO: A2848</t>
  </si>
  <si>
    <t>0090/2024</t>
  </si>
  <si>
    <t>NOROESTE AR CONDICIONADO LTDA EPP</t>
  </si>
  <si>
    <t>0752/2023</t>
  </si>
  <si>
    <t>CITE ELETRODOMESTICOS LTDA</t>
  </si>
  <si>
    <t>AR CONDICIONADO SPLIT 24000 BTUS, MARCA: ELGIN, MODELO: HJFI24C2WB</t>
  </si>
  <si>
    <t>AR CONDICIONADO SPLIT 60000 BTUS, MARCA: ELGIN, MODELO: PVF160B2DB</t>
  </si>
  <si>
    <t>AR CONDICIONADO SPLIT 12000 BTUS, MARCA: ELGIN, MODELO: HJFI12C2WB</t>
  </si>
  <si>
    <t>MONITOR 4K 27 POLEGADAS, MARCA: HP, MODELO: E27K</t>
  </si>
  <si>
    <t>DRIVE A INFORMATICA LTDA</t>
  </si>
  <si>
    <t xml:space="preserve">G2B COMERCIO E REPRESENTACOES LTDA </t>
  </si>
  <si>
    <t>INTERFACE DE ÁUDIO IP, MARCA: TELOS ALIANCE , MODELO: XNODE</t>
  </si>
  <si>
    <t>0543/2022</t>
  </si>
  <si>
    <t xml:space="preserve">PERFIL COMPUTACIONAL LTDA </t>
  </si>
  <si>
    <t>SERVIDOR POWEREDGE, MARCA: DELL, MODELO: R660XS</t>
  </si>
  <si>
    <t>0276/2023</t>
  </si>
  <si>
    <t>UNIDADE DE CONTROLE AUXILIAR; MARCA: FOR.A; MODELO: HVS AUX32A</t>
  </si>
  <si>
    <t xml:space="preserve">TRANSMISSOR 250W ISDB-TB, MARCA: TELETRONIX, MODELO: TE7040-1K-250D
</t>
  </si>
  <si>
    <t>CARGA FANTASMA, MARCA: BIRD, MODELO: 500-WT-FE, S/N: 2152</t>
  </si>
  <si>
    <t>INTERFACE DE ÁUDIO IP, MARCA: TELOS ALLIANCE , MODELO: XNODE</t>
  </si>
  <si>
    <t>0544/2023</t>
  </si>
  <si>
    <t xml:space="preserve">TRANSMISSOR, MARCA: TELETRONIX, MODELO: SP12000 </t>
  </si>
  <si>
    <t>EXCITADOR, MARCA: TELETRONIX, MODELO: SP100</t>
  </si>
  <si>
    <t>WATTÍMETRO, MARCA: BIRD, MODELO: 6810-220 100uA</t>
  </si>
  <si>
    <t>MONITOR DE MODULAÇÃO, MARCA: INOVONICS, MODELO: MODEL 541</t>
  </si>
  <si>
    <t>PROCESSADOR DE ÁUDIO, MARCA: OMNIA</t>
  </si>
  <si>
    <t>GERADOR, MARCA: TELETRONIX, MODELO: RDS-350</t>
  </si>
  <si>
    <t xml:space="preserve">DESKTOP, MARCA: TGT, MODELO: CBT-01 </t>
  </si>
  <si>
    <t>MONITOR DE VÍDEO, MARCA: LG, MODELO: HQ 19.5HQ-LED+</t>
  </si>
  <si>
    <t>SISTEMA IRRADIANTE, MARCA: IF TELECOM</t>
  </si>
  <si>
    <t>CARGA FANTASMA PARA FM 15KW, MARCA: IF TELECOM, MODELO: 318-500</t>
  </si>
  <si>
    <t>NOBREAK, MARCA: CM COMANDOS LINEARES, MODELO: CONCEPTION 3000</t>
  </si>
  <si>
    <t>AR CONDICIONADO: MARCA: ELGIN, MODELO: AIR SPLIT HIGHWALL, N° DE SÉRIE: PT48FRELH2FORT</t>
  </si>
  <si>
    <t>RECEPTOR DE SATÉLITE PROFISSIONAL: MARCA: ATEME KYRION, MODELO: DR5000</t>
  </si>
  <si>
    <t>ANTENA PARABÓLICA, MARCA: LEROSAT, MODELO: LR-260</t>
  </si>
  <si>
    <t>0690/2022</t>
  </si>
  <si>
    <t xml:space="preserve">BPMAQ EQUIPAMENTOS LTDA </t>
  </si>
  <si>
    <t>TRANSFORMADOR ELEVADOR DE 150 KVA, MARCA: MAGNUS</t>
  </si>
  <si>
    <t>0214/2024</t>
  </si>
  <si>
    <t>CONVERSOR MULTIFORMATO, MARCA: DECIMATOR DESIGN, MODELO: MD-HX</t>
  </si>
  <si>
    <t>0563/2023</t>
  </si>
  <si>
    <t>BSB TIC SOLUÇÕES EIRELLI - LTDA</t>
  </si>
  <si>
    <t>IDU, MARCA: CERAGON, MODELO: IP-20G</t>
  </si>
  <si>
    <t>ODU, MARCA:CERAGON, MODELO: UKCA IP66</t>
  </si>
  <si>
    <t>ANTENA, MARCA: ALG, MODELO: 33010020004</t>
  </si>
  <si>
    <t>0526/2023</t>
  </si>
  <si>
    <t>SERVIDOR POWEREDGE, MARCA: DELL, MODELO: R860</t>
  </si>
  <si>
    <t>GERADOR A DIESEL SILENCIADO DE 12 KW, MARCA TIVEA, MODELO GDT 360</t>
  </si>
  <si>
    <t>0602/2023</t>
  </si>
  <si>
    <t>SISTEMA MASTER DE CLOCK COM REDUDÂNCIA, MARCA: TELESTREAM, MODELO: SPG9000</t>
  </si>
  <si>
    <t>SISTEMA MASTER DE CLOCK COM REDUDÂNCIA, MARCA: TEKTRONIX</t>
  </si>
  <si>
    <t>0539/2023</t>
  </si>
  <si>
    <t>HITACHI KOKUSAI LIENAR EQUIPAMENTOS ELETRÔNICOS S.A</t>
  </si>
  <si>
    <t>TRANSMISSOR VHF, MARCA: HITACHI, MODELO: EC601HP BB3</t>
  </si>
  <si>
    <t>TRANSMISSOR UHF, MARCA: HITACHI, MODELO: EC703HP-BB</t>
  </si>
  <si>
    <t>SISTEMA DE TELESSUPERVISÃO, MARCA: FLEX LITE, MODELO: STDA LITE 4G</t>
  </si>
  <si>
    <t>GRAVADOR DE CENSURA, MARCA: DELL, MODELO: R250</t>
  </si>
  <si>
    <t>SWITCH GIGABIT 16 PORTAS, MARCA: TP-LINK, MODELO: TL SG3428</t>
  </si>
  <si>
    <t>NOBREAK, MARCA: DELTA, MODELO: HPH-40K</t>
  </si>
  <si>
    <t>AR CONDICIONADO, MARCA: ELGIN, MODELO: PVFI60C2DA</t>
  </si>
  <si>
    <t>FILTRO SISTEMA IRRADIANTE VHF, MODELO: EC601HP</t>
  </si>
  <si>
    <t>FILTRO SISTEMA IRRADIANTE UHF, MODELO: EC703HP</t>
  </si>
  <si>
    <t>ANTENA PARABÓLICA, MARCA: LEROSAT, MODELO: LR260CM</t>
  </si>
  <si>
    <t>RECEPTOR DE SATÉLITE, MARCA: HITACHI, MODELO: MD1340S</t>
  </si>
  <si>
    <t>AUTOTRANSFORMADOR, MARCA:NOBREAK BRASIL, MODELO: TRIFÁSICO</t>
  </si>
  <si>
    <t>0641/2023</t>
  </si>
  <si>
    <t>HITACHI KOKUSAI LIENAR EQUIPAMENTOS ELETRÔNICOS S.A.</t>
  </si>
  <si>
    <t>TRANSMISSOR UHF, MARCA: HITACHI, MODELO: EC703HP BB</t>
  </si>
  <si>
    <t>GRAVADOR DE CENSURA, MARCA: DELL</t>
  </si>
  <si>
    <t>FILTRO SISTEMA IRRADIANTE VHF, MODELO: EC601HP-BB3 CH08</t>
  </si>
  <si>
    <t>FILTRO SISTEMA IRRADIANTE UHF, MODELO: EC703HP-BB CH49</t>
  </si>
  <si>
    <t>AUTOTRANSFORMADOR TRIFÁSICO 3, MARCA: NOBREAK BRASIL, MODELO: ATT30K220-380</t>
  </si>
  <si>
    <t>0640/2023</t>
  </si>
  <si>
    <t>GERADOR DE RDS(DADOS DO SISTEMA DE RÁDIO), MARCA: TELETRONIX, MODELO: RDS-350</t>
  </si>
  <si>
    <t>DESKTOP, MARCA: TGT, MODELO: CBT-01</t>
  </si>
  <si>
    <t>MONITOR DE VÍDEO, MARCA: LG, MODELO: 20MK400H BB.AWZVMVZ</t>
  </si>
  <si>
    <t>SISTEMA IRRADIANTE, MARCA: IF TELECOM, MODELO: IFPCHE 318</t>
  </si>
  <si>
    <t>CARGA FANTASMA PARA FM 15KW, MARCA:TELETRONIX, MODELO: DRL2500</t>
  </si>
  <si>
    <t>NOBREAK, MARCA: CM COMANDOS LINEARES, MODELO: CONCEPTION S1</t>
  </si>
  <si>
    <t>AR CONDICIONADO: MARCA: PHILCO, MODELO: AIR SPLIT HIGHWALL</t>
  </si>
  <si>
    <t>TRANSMISSOR, MARCA: TELETRONIX, MODELO: SP10000</t>
  </si>
  <si>
    <t>EXCITADOR FM, MARCA: TELETRONIX, MODELO: SP100</t>
  </si>
  <si>
    <t>WATTÍMETRO, MARCA: BIRD, MODELO: 6810-220 100uA,</t>
  </si>
  <si>
    <t>MONITOR DE MODULAÇÃO, MARCA: INOVONICS, MODELO: 541</t>
  </si>
  <si>
    <t>PROCESSADOR DE ÁUDIO, MARCA: OMNIA, MODELO: VOLT FM</t>
  </si>
  <si>
    <t>MONITOR DE VÍDEO, MARCA: LG, MODELO:20MK400H BB.AWZVMVZ</t>
  </si>
  <si>
    <t>SISTEMA IRRADIANTE - FILTRO</t>
  </si>
  <si>
    <t>CARGA FANTASMA PARA FM 15KW, MARCA: TELETRONIX, MODELO: RL 1500</t>
  </si>
  <si>
    <t>AR CONDICIONADO: MARCA: FILCO, MODELO: AIR SPLIT HIGHWALL</t>
  </si>
  <si>
    <t>TRANSMISSOR FM, MARCA: TELETRONIX, MODELO: SP6000</t>
  </si>
  <si>
    <t>WATTÍMETRO, MARCA: BIRD, MODELO: 3129A</t>
  </si>
  <si>
    <t>R7 FACILITIES SERVICOS DE ENGENHARIA LTDA</t>
  </si>
  <si>
    <t>MOTOSSERRA, MARCA: TOYAMA, MODELO: TCS58F-G2</t>
  </si>
  <si>
    <t>SERRA CIRCULAR, MARCA SKIL, MODELO 5102</t>
  </si>
  <si>
    <t>53400-101193/2024-54</t>
  </si>
  <si>
    <t>AR CONDICIONADO TIPO SPLITAO; MARCA: HITACHI; MODELO: DXF-10.0A1</t>
  </si>
  <si>
    <t>FLAVIA CRISTINA SILVA PIMENTA LTDA</t>
  </si>
  <si>
    <t>TRANSMISSOR FM, MARCA: SINTECK NEXT, MODELO: RUS-25K</t>
  </si>
  <si>
    <t>EXCITADOR FM, MARCA: SINTECK NEXT, MODELO: XT 500</t>
  </si>
  <si>
    <t>WATTÍMETRO, MARCA: BIRD, MODELO: 6810-220</t>
  </si>
  <si>
    <t>MONITOR DE VÍDEO, MARCA: SAMSUNG, MODELO:SYNCMASTERSA300-LED</t>
  </si>
  <si>
    <t>SISTEMA IRRADIANTE, MARCA: IF TELECOM, MODELO: IFCHE 318</t>
  </si>
  <si>
    <t>AR CONDICIONADO: MARCA: LG, MODELO: AVNW48GM2P1</t>
  </si>
  <si>
    <t>CARGA FANTASMA, MARCA: IF TELECOM, MODELO: 318-500</t>
  </si>
  <si>
    <t>NOBREAK, MARCA: MGX TECNOLOGIA, MODELO: NOL 3040</t>
  </si>
  <si>
    <t>ANTENA PARABÓLICA, MARCA: EMBRASAT</t>
  </si>
  <si>
    <t>TRANSMISSOR FM, MARCA: TELETRONIX, MODELO: SP20000, N°DE SÉRIE: 013</t>
  </si>
  <si>
    <t>EXCITADOR FM, MARCA: TELETRONIX, MODELO: SP200</t>
  </si>
  <si>
    <t>SISTEMA IRRADIANTE - FILTRO, MARCA: IF TELECOM, MODELO: IFCHE-318</t>
  </si>
  <si>
    <t>CARGA FANTASMA 50KW, MARCA: ALTRONIC, MODELO: 6750E3</t>
  </si>
  <si>
    <t>AR CONDICIONADO: MARCA:ELGIN, MODELO: PVFI48C2DA</t>
  </si>
  <si>
    <t>AR CONDICIONADO TIPO SPLITAO; MARCA: HITACHI; MODELO: RVT100CXP;</t>
  </si>
  <si>
    <t>0711/2022</t>
  </si>
  <si>
    <t>AQUISIÇÕES NO EXERCÍCIO DE 2024</t>
  </si>
  <si>
    <t>PROCESSADOR DE ÁUDIO, MARCA: OMNIA, MODELO: AXIA MAC</t>
  </si>
  <si>
    <t>GERADOR, MARCA: TELETRONIX, MODELO: RDS-350,</t>
  </si>
  <si>
    <t>MONITOR DE VÍDEO, MARCA: C3TECH, MODELO: MR-215</t>
  </si>
  <si>
    <t>SISTEMA IRRADIANTE</t>
  </si>
  <si>
    <t>MÓDULO RESERVA, MARCA: SINTECKNEXT, MODELO: RUS-6K</t>
  </si>
  <si>
    <t>NOBREAK, MARCA: MGX TECNOLOGIA, MODELO: NOL 3020</t>
  </si>
  <si>
    <t>AR CONDICIONADO: MARCA: LG, MODELO:S3NQ24K231B</t>
  </si>
  <si>
    <t>ANTENA PARABÓLICA, MARCA: EMBRASAT, MODELO: LHT-2600</t>
  </si>
  <si>
    <t>HITACHI KOKUSAI LINEAR EQUIPAMENTOS ELETRÔNICOS S/A</t>
  </si>
  <si>
    <t>TRANSMISSOR VHF, MARCA: HITACHI, MODELO: MOD GV 
40278A</t>
  </si>
  <si>
    <t>SISTEMA DE TELESSUPERVISÃO, MARCA: HITACHI, MODELO:MD1340M</t>
  </si>
  <si>
    <t>SWITCH GIGABIT 16 PORTAS , MARCA: TP-LINK, MODELO: TL SG3428</t>
  </si>
  <si>
    <t>NOBREAK 30KVA, MARCA: DELTA, MODELO: HPH-30K</t>
  </si>
  <si>
    <t>AR CONDICIONADO SPLIT 48000 BTUS, MARCA: ELGIN, MODELO: PVFI48C2DA</t>
  </si>
  <si>
    <t>RECEPTOR DE SATÉLITE: MARCA: HITACHI, MODELO: MOD GV 40480</t>
  </si>
  <si>
    <t>AUTO TRANSFORMADOR TRIFÁSICO, MARCA: NOBREAK BRASIL , 
MODELO: HKLPO051570</t>
  </si>
  <si>
    <t>RECEPTOR DE SATÉLITE CÂMARA: MARCA:HITACHI, MODELO: MOD GV 40480</t>
  </si>
  <si>
    <t>SISTEMA IRRADIANTE CÂMARA</t>
  </si>
  <si>
    <t>0110/2024</t>
  </si>
  <si>
    <t>0512/2023, 0639/2023</t>
  </si>
  <si>
    <t>CONDOMINIO DO EDIFICIO SUPER CENTER VENANCIO 2000</t>
  </si>
  <si>
    <t>MONITOR LED 19 POLEGADAS, MARCA DELL, MODELO E1913C</t>
  </si>
  <si>
    <t>MONITOR LCD 22 POLEGADAS, MARCA AOC, MODELO E2270SWHEN</t>
  </si>
  <si>
    <t>53400-000702/2025-11</t>
  </si>
  <si>
    <t>TRANSMISSOR FM, MARCA: TELETRONIX, MODELO: SP20000</t>
  </si>
  <si>
    <t>GERADOR DE RDS, MARCA: TELETRONIX, MODELO: RDS-350</t>
  </si>
  <si>
    <t xml:space="preserve">MONITOR DE VÍDEO, MARCA:LG </t>
  </si>
  <si>
    <t>CHAVE COAXIAL, MARCA: IF TELECOM</t>
  </si>
  <si>
    <t>CARGA FANTASMA, MARCA: ALTRONIC RESEARCH INC, MODELO: 6750E3</t>
  </si>
  <si>
    <t>NOBREAK, MARCA: COMANDOS LINEARES, MODELO: CONCEPTION S1</t>
  </si>
  <si>
    <t>AR CONDICIONADO SPLIT 48000 BTUS: MARCA: ELGIN, MODELO: PT48FRELH2FORT</t>
  </si>
  <si>
    <t>TRANSMISSOR VHF, MARCA: HITACHI, MODELO: MOD GV 4992A</t>
  </si>
  <si>
    <t>AR CONDICIONADO SPLIT 48000 BTUS, MARCA: GREE, MODELO: GULD36ZD1/A-S</t>
  </si>
  <si>
    <t>SISTEMA IRRADIANTE, MARCA: ROHS COMPLIANT, MODELO: A TS6D80B-A002</t>
  </si>
  <si>
    <t>SISTEMA DE TELESSUPERVISÃO, MARCA: FLEXLITE</t>
  </si>
  <si>
    <t xml:space="preserve">MODULO DE POTÊNCIA, MARCA: HITACHI </t>
  </si>
  <si>
    <t>RECEPTOR DE SATÉLITE, MARCA: HITACHI, MODELO: MOD GV 40480</t>
  </si>
  <si>
    <t>SWTICH DE 16 PORTAS, MARCA: TP-LINK, MODELO: TL-SG3428</t>
  </si>
  <si>
    <t xml:space="preserve">ANTENA PARABÓLICA, MARCA: LEROSAT, MODELO: LR260CM </t>
  </si>
  <si>
    <t>NOBREAK, MARCA: INTELBRAS, MODELO: DNB 6KVA</t>
  </si>
  <si>
    <t>0512/2023 
0638/2023</t>
  </si>
  <si>
    <t>SISTEMA DE TELESSUPERVISÃO, MARCA TSDA, MODELO FLEX LITE 4G</t>
  </si>
  <si>
    <t>RECEPTOR DE SATÉLITE EBC , MARCA HITACHI, MODELO MD1340S</t>
  </si>
  <si>
    <t>TRANSMISSOR UHF, MARCA HITACHI, MODELO EC704MP, SERIAL EAHP0742</t>
  </si>
  <si>
    <t>ANTENA PARABÓLICA 2,60CM, MARCA LEROSAT, MODELO LR260CM</t>
  </si>
  <si>
    <t xml:space="preserve">TRANSMISSOR VHF, MARCA HITACHI, MODELO EC602MP </t>
  </si>
  <si>
    <t>NOBREAK 06KVA, MARCA INTELBRAS, MODELO HPH-30K</t>
  </si>
  <si>
    <t xml:space="preserve">RECEPTOR DE SATÉLITE, MARCA HITACHI, MODELO MD1340S </t>
  </si>
  <si>
    <t>SWITCH 16 PORTAS, MARCA TP LINK, MODELO TL-SG3428</t>
  </si>
  <si>
    <t>GRAVADOR DE CENSURA, MARCA DELL, MODELO EITV –  INSPECTOR</t>
  </si>
  <si>
    <t>AR CONDICIONADO, MARCA ELGIN, MODELO SPLIT 48.000 BTUS ECO INVERTER</t>
  </si>
  <si>
    <t>SISTEMA IRRADIANTE CÂMARA (FILTRO)</t>
  </si>
  <si>
    <t>SISTEMA IRRADIANTE EBC (FILTRO)</t>
  </si>
  <si>
    <t>SERVIDOR, MARCA: DELL, MODELO: POWEREDGE R660XS</t>
  </si>
  <si>
    <t>53400-000233/2025-22</t>
  </si>
  <si>
    <t>CODIFICADOR DE ÁUDIO; MARCA TIELINE; MODELO TLF5300-Via</t>
  </si>
  <si>
    <t>549/2023-00</t>
  </si>
  <si>
    <t>Perfil Computacional Ltda</t>
  </si>
  <si>
    <t>Notebook Tipo 2</t>
  </si>
  <si>
    <t>Notebook Tipo 1</t>
  </si>
  <si>
    <t>53400-005740/2025-52</t>
  </si>
  <si>
    <t>53400-005741/2025-05</t>
  </si>
  <si>
    <r>
      <t xml:space="preserve">AQUISIÇÕES NO EXERCÍCIO DE 2025
(JANEIRO a </t>
    </r>
    <r>
      <rPr>
        <b/>
        <sz val="20"/>
        <rFont val="Calibri"/>
        <family val="2"/>
      </rPr>
      <t>DEZEMBRO)</t>
    </r>
  </si>
  <si>
    <t>46.344.050/0001-97 - SUL ÁGUA EQUIPAMENTO LTDA</t>
  </si>
  <si>
    <t>MICRO-ONDAS INDUSTRIAL; MARCA PRÁTICA; MODELO FINISHER 1000W; SERIAL X2125401AB25</t>
  </si>
  <si>
    <t>53400-002080/2025-58</t>
  </si>
  <si>
    <t>MICRO-ONDAS INDUSTRIAL; MARCA PRÁTICA; MODELO FINISHER 1000W; SERIAL X21254010242</t>
  </si>
  <si>
    <t>MICRO-ONDAS INDUSTRIAL; MARCA PRÁTICA; MODELO FINISHER 1000W; SERIAL X21254010190</t>
  </si>
  <si>
    <t>MICRO-ONDAS INDUSTRIAL; MARCA PRÁTICA; MODELO FINISHER 1000W; SERIAL X21254010243</t>
  </si>
  <si>
    <t>MICRO-ONDAS INDUSTRIAL; MARCA PRÁTICA; MODELO FINISHER 1000W; SERIAL X21254010189</t>
  </si>
  <si>
    <t>MICRO-ONDAS; MARCA MIDEA; MODELO MHP35B1 220V; SERIAL 0326B40092324</t>
  </si>
  <si>
    <t>MICRO-ONDAS; MARCA MIDEA; MODELO MHP35B1, 110V; SERIAL 0326B40092003</t>
  </si>
  <si>
    <t>MICRO-ONDAS; MARCA MIDEA; MODELO MHP35B1, 110V; SERIAL 0326B40091999</t>
  </si>
  <si>
    <t>MICRO-ONDAS; MARCA MIDEA; MODELO MHP35B1, 110V; SERIAL 0326B40092004</t>
  </si>
  <si>
    <t>MICRO-ONDAS; MARCA MIDEA; MODELO MHP35B1, 110V; SERIAL 0326B40092320</t>
  </si>
  <si>
    <t>MICRO-ONDAS; MARCA MIDEA; MODELO MHP35B1, 110V; SERIAL 0326B40092321</t>
  </si>
  <si>
    <t>MICRO-ONDAS; MARCA MIDEA; MODELO MXSA35P2 220V; SERIAL 1724B24375312</t>
  </si>
  <si>
    <t>MICRO-ONDAS; MARCA MIDEA; MODELO MXSA35P2, 220V; SERIAL 1724B24375536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</si>
</sst>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[$R$-416]#,##0.00&quot; &quot;;&quot;-&quot;[$R$-416]#,##0.00&quot; &quot;;&quot; &quot;[$R$-416]&quot;-&quot;00&quot; &quot;;&quot; &quot;@&quot; &quot;"/>
    <numFmt numFmtId="166" formatCode="[$R$-416]\ #,##0.00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rgb="FF44546A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1" fillId="0" borderId="1" xfId="1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" fillId="0" borderId="1" xfId="1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64" fontId="1" fillId="0" borderId="5" xfId="1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164" fontId="1" fillId="0" borderId="5" xfId="1" applyNumberForma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64" fontId="1" fillId="0" borderId="2" xfId="1" applyNumberFormat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1" fillId="0" borderId="2" xfId="1" applyNumberFormat="1" applyBorder="1" applyAlignment="1">
      <alignment horizontal="center" vertical="center" wrapText="1"/>
    </xf>
    <xf numFmtId="164" fontId="1" fillId="0" borderId="4" xfId="1" applyNumberFormat="1" applyBorder="1" applyAlignment="1">
      <alignment horizontal="center" vertical="center" wrapText="1"/>
    </xf>
    <xf numFmtId="164" fontId="0" fillId="0" borderId="5" xfId="0" applyNumberFormat="1" applyBorder="1"/>
    <xf numFmtId="0" fontId="0" fillId="0" borderId="5" xfId="0" applyBorder="1"/>
    <xf numFmtId="165" fontId="0" fillId="0" borderId="5" xfId="1" applyFont="1" applyBorder="1" applyAlignment="1">
      <alignment horizontal="center" vertical="center"/>
    </xf>
    <xf numFmtId="165" fontId="0" fillId="0" borderId="5" xfId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5" xfId="1" applyFont="1" applyBorder="1" applyAlignment="1">
      <alignment horizontal="center" vertical="center" wrapText="1"/>
    </xf>
    <xf numFmtId="165" fontId="0" fillId="0" borderId="0" xfId="1" applyFont="1" applyAlignment="1">
      <alignment horizontal="center" vertical="center"/>
    </xf>
    <xf numFmtId="164" fontId="1" fillId="0" borderId="5" xfId="1" applyNumberFormat="1" applyBorder="1" applyAlignment="1">
      <alignment vertical="center" wrapText="1"/>
    </xf>
    <xf numFmtId="166" fontId="0" fillId="0" borderId="0" xfId="0" applyNumberFormat="1"/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164" fontId="1" fillId="0" borderId="5" xfId="1" applyNumberForma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1" fillId="0" borderId="1" xfId="1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2" xfId="1" applyNumberFormat="1" applyFill="1" applyBorder="1" applyAlignment="1">
      <alignment horizontal="center" vertical="center"/>
    </xf>
    <xf numFmtId="164" fontId="1" fillId="0" borderId="3" xfId="1" applyNumberFormat="1" applyFill="1" applyBorder="1" applyAlignment="1">
      <alignment horizontal="center" vertical="center"/>
    </xf>
    <xf numFmtId="164" fontId="1" fillId="0" borderId="4" xfId="1" applyNumberForma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" fillId="0" borderId="10" xfId="1" applyNumberFormat="1" applyBorder="1" applyAlignment="1">
      <alignment horizontal="center" vertical="center"/>
    </xf>
    <xf numFmtId="164" fontId="1" fillId="0" borderId="3" xfId="1" applyNumberFormat="1" applyBorder="1" applyAlignment="1">
      <alignment horizontal="center" vertical="center"/>
    </xf>
    <xf numFmtId="164" fontId="1" fillId="0" borderId="4" xfId="1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1" fillId="0" borderId="6" xfId="1" applyNumberFormat="1" applyBorder="1" applyAlignment="1">
      <alignment horizontal="center" vertical="center"/>
    </xf>
    <xf numFmtId="164" fontId="1" fillId="0" borderId="7" xfId="1" applyNumberFormat="1" applyBorder="1" applyAlignment="1">
      <alignment horizontal="center" vertical="center"/>
    </xf>
    <xf numFmtId="164" fontId="1" fillId="0" borderId="8" xfId="1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0" borderId="6" xfId="1" applyFont="1" applyFill="1" applyBorder="1" applyAlignment="1">
      <alignment horizontal="center" vertical="center"/>
    </xf>
    <xf numFmtId="165" fontId="0" fillId="0" borderId="8" xfId="1" applyFont="1" applyFill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 wrapText="1"/>
    </xf>
    <xf numFmtId="165" fontId="0" fillId="0" borderId="6" xfId="1" applyFont="1" applyBorder="1" applyAlignment="1">
      <alignment horizontal="center" vertical="center"/>
    </xf>
    <xf numFmtId="165" fontId="0" fillId="0" borderId="8" xfId="1" applyFont="1" applyBorder="1" applyAlignment="1">
      <alignment horizontal="center" vertical="center"/>
    </xf>
    <xf numFmtId="165" fontId="0" fillId="0" borderId="7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5" fontId="0" fillId="0" borderId="6" xfId="1" applyFont="1" applyBorder="1" applyAlignment="1">
      <alignment horizontal="center" vertical="center" wrapText="1"/>
    </xf>
    <xf numFmtId="165" fontId="0" fillId="0" borderId="7" xfId="1" applyFont="1" applyBorder="1" applyAlignment="1">
      <alignment horizontal="center" vertical="center" wrapText="1"/>
    </xf>
    <xf numFmtId="165" fontId="0" fillId="0" borderId="8" xfId="1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164" fontId="1" fillId="0" borderId="6" xfId="1" applyNumberFormat="1" applyBorder="1" applyAlignment="1">
      <alignment horizontal="center" vertical="center" wrapText="1"/>
    </xf>
    <xf numFmtId="164" fontId="1" fillId="0" borderId="7" xfId="1" applyNumberFormat="1" applyBorder="1" applyAlignment="1">
      <alignment horizontal="center" vertical="center" wrapText="1"/>
    </xf>
    <xf numFmtId="164" fontId="1" fillId="0" borderId="8" xfId="1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 wrapText="1"/>
    </xf>
    <xf numFmtId="165" fontId="4" fillId="0" borderId="5" xfId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/>
    <xf numFmtId="0" fontId="6" fillId="0" borderId="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</cellXfs>
  <cellStyles count="2">
    <cellStyle name="Moeda" xfId="1" builtinId="4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185942</xdr:rowOff>
    </xdr:from>
    <xdr:to>
      <xdr:col>0</xdr:col>
      <xdr:colOff>2066925</xdr:colOff>
      <xdr:row>0</xdr:row>
      <xdr:rowOff>998483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4FA45B9-26DB-C63D-DFE1-0CC708EE3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85942"/>
          <a:ext cx="1885950" cy="8125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190500</xdr:rowOff>
    </xdr:from>
    <xdr:to>
      <xdr:col>0</xdr:col>
      <xdr:colOff>2066925</xdr:colOff>
      <xdr:row>0</xdr:row>
      <xdr:rowOff>1003041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950BABC-C82F-44C2-803A-7D4F2A421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1885950" cy="8125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190500</xdr:rowOff>
    </xdr:from>
    <xdr:to>
      <xdr:col>0</xdr:col>
      <xdr:colOff>2066925</xdr:colOff>
      <xdr:row>0</xdr:row>
      <xdr:rowOff>1003041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4AA138-1156-4980-9CF6-FE6124CA8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1885950" cy="8125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190500</xdr:rowOff>
    </xdr:from>
    <xdr:to>
      <xdr:col>0</xdr:col>
      <xdr:colOff>2066925</xdr:colOff>
      <xdr:row>0</xdr:row>
      <xdr:rowOff>1003041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160D4C-332F-4020-B7C6-016D2DBE5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1885950" cy="8125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190500</xdr:rowOff>
    </xdr:from>
    <xdr:to>
      <xdr:col>0</xdr:col>
      <xdr:colOff>2066925</xdr:colOff>
      <xdr:row>0</xdr:row>
      <xdr:rowOff>1003041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25CE43-080A-4917-97F1-01A997FEC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1885950" cy="8125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47626</xdr:rowOff>
    </xdr:from>
    <xdr:to>
      <xdr:col>0</xdr:col>
      <xdr:colOff>1857376</xdr:colOff>
      <xdr:row>0</xdr:row>
      <xdr:rowOff>741590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19322B-C321-49F4-BD49-ADDE60A9B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47626"/>
          <a:ext cx="1714500" cy="693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1FB2A-5C93-4488-AEB6-507314959C38}">
  <sheetPr>
    <pageSetUpPr fitToPage="1"/>
  </sheetPr>
  <dimension ref="A1:H158"/>
  <sheetViews>
    <sheetView showGridLines="0" zoomScaleNormal="100" workbookViewId="0">
      <selection activeCell="D41" sqref="D41"/>
    </sheetView>
  </sheetViews>
  <sheetFormatPr defaultRowHeight="15" x14ac:dyDescent="0.25"/>
  <cols>
    <col min="1" max="1" width="33" customWidth="1"/>
    <col min="2" max="2" width="98" customWidth="1"/>
    <col min="3" max="8" width="20.85546875" customWidth="1"/>
    <col min="9" max="9" width="9.140625" customWidth="1"/>
  </cols>
  <sheetData>
    <row r="1" spans="1:8" s="17" customFormat="1" ht="94.5" customHeight="1" x14ac:dyDescent="0.25">
      <c r="A1" s="48" t="s">
        <v>373</v>
      </c>
      <c r="B1" s="48"/>
      <c r="C1" s="48"/>
      <c r="D1" s="48"/>
      <c r="E1" s="48"/>
      <c r="F1" s="48"/>
      <c r="G1" s="48"/>
      <c r="H1" s="48"/>
    </row>
    <row r="2" spans="1:8" x14ac:dyDescent="0.25">
      <c r="A2" s="28" t="s">
        <v>374</v>
      </c>
      <c r="B2" s="29" t="s">
        <v>375</v>
      </c>
      <c r="C2" s="30" t="s">
        <v>376</v>
      </c>
      <c r="D2" s="30" t="s">
        <v>377</v>
      </c>
      <c r="E2" s="29" t="s">
        <v>378</v>
      </c>
      <c r="F2" s="29" t="s">
        <v>379</v>
      </c>
      <c r="G2" s="29" t="s">
        <v>380</v>
      </c>
      <c r="H2" s="29" t="s">
        <v>381</v>
      </c>
    </row>
    <row r="3" spans="1:8" s="17" customFormat="1" ht="30" customHeight="1" x14ac:dyDescent="0.25">
      <c r="A3" s="45" t="s">
        <v>304</v>
      </c>
      <c r="B3" s="26" t="s">
        <v>328</v>
      </c>
      <c r="C3" s="19">
        <v>2</v>
      </c>
      <c r="D3" s="21">
        <f>E3/C3</f>
        <v>1100</v>
      </c>
      <c r="E3" s="21">
        <v>2200</v>
      </c>
      <c r="F3" s="49">
        <f>SUM(E3:E5)</f>
        <v>47760</v>
      </c>
      <c r="G3" s="46">
        <v>43854</v>
      </c>
      <c r="H3" s="47" t="s">
        <v>357</v>
      </c>
    </row>
    <row r="4" spans="1:8" s="17" customFormat="1" ht="30" customHeight="1" x14ac:dyDescent="0.25">
      <c r="A4" s="45"/>
      <c r="B4" s="26" t="s">
        <v>334</v>
      </c>
      <c r="C4" s="19">
        <v>2</v>
      </c>
      <c r="D4" s="21">
        <f t="shared" ref="D4:D39" si="0">E4/C4</f>
        <v>6560</v>
      </c>
      <c r="E4" s="21">
        <v>13120</v>
      </c>
      <c r="F4" s="49"/>
      <c r="G4" s="46"/>
      <c r="H4" s="47"/>
    </row>
    <row r="5" spans="1:8" s="17" customFormat="1" ht="30" customHeight="1" x14ac:dyDescent="0.25">
      <c r="A5" s="45"/>
      <c r="B5" s="26" t="s">
        <v>335</v>
      </c>
      <c r="C5" s="19">
        <v>2</v>
      </c>
      <c r="D5" s="21">
        <f t="shared" si="0"/>
        <v>16220</v>
      </c>
      <c r="E5" s="21">
        <v>32440</v>
      </c>
      <c r="F5" s="49"/>
      <c r="G5" s="46"/>
      <c r="H5" s="47"/>
    </row>
    <row r="6" spans="1:8" s="17" customFormat="1" ht="30" customHeight="1" x14ac:dyDescent="0.25">
      <c r="A6" s="19" t="s">
        <v>305</v>
      </c>
      <c r="B6" s="26" t="s">
        <v>336</v>
      </c>
      <c r="C6" s="19">
        <v>2</v>
      </c>
      <c r="D6" s="21">
        <f t="shared" si="0"/>
        <v>146205</v>
      </c>
      <c r="E6" s="21">
        <v>292410</v>
      </c>
      <c r="F6" s="25">
        <f>E6</f>
        <v>292410</v>
      </c>
      <c r="G6" s="22">
        <v>43857</v>
      </c>
      <c r="H6" s="23" t="s">
        <v>358</v>
      </c>
    </row>
    <row r="7" spans="1:8" s="17" customFormat="1" ht="30" customHeight="1" x14ac:dyDescent="0.25">
      <c r="A7" s="19" t="s">
        <v>306</v>
      </c>
      <c r="B7" s="26" t="s">
        <v>351</v>
      </c>
      <c r="C7" s="19">
        <v>2</v>
      </c>
      <c r="D7" s="21">
        <f t="shared" si="0"/>
        <v>139000</v>
      </c>
      <c r="E7" s="21">
        <v>278000</v>
      </c>
      <c r="F7" s="25">
        <f>E7</f>
        <v>278000</v>
      </c>
      <c r="G7" s="22">
        <v>43874</v>
      </c>
      <c r="H7" s="23" t="s">
        <v>359</v>
      </c>
    </row>
    <row r="8" spans="1:8" s="17" customFormat="1" ht="30" customHeight="1" x14ac:dyDescent="0.25">
      <c r="A8" s="45" t="s">
        <v>307</v>
      </c>
      <c r="B8" s="26" t="s">
        <v>354</v>
      </c>
      <c r="C8" s="19">
        <v>2</v>
      </c>
      <c r="D8" s="21">
        <f t="shared" si="0"/>
        <v>250000</v>
      </c>
      <c r="E8" s="21">
        <v>500000</v>
      </c>
      <c r="F8" s="50">
        <f>SUM(E8:E9)</f>
        <v>562516</v>
      </c>
      <c r="G8" s="46">
        <v>43874</v>
      </c>
      <c r="H8" s="47" t="s">
        <v>358</v>
      </c>
    </row>
    <row r="9" spans="1:8" s="17" customFormat="1" ht="30" customHeight="1" x14ac:dyDescent="0.25">
      <c r="A9" s="45"/>
      <c r="B9" s="26" t="s">
        <v>329</v>
      </c>
      <c r="C9" s="19">
        <v>2</v>
      </c>
      <c r="D9" s="21">
        <f t="shared" si="0"/>
        <v>31258</v>
      </c>
      <c r="E9" s="21">
        <v>62516</v>
      </c>
      <c r="F9" s="50"/>
      <c r="G9" s="46"/>
      <c r="H9" s="47"/>
    </row>
    <row r="10" spans="1:8" s="17" customFormat="1" ht="30" customHeight="1" x14ac:dyDescent="0.25">
      <c r="A10" s="19" t="s">
        <v>308</v>
      </c>
      <c r="B10" s="26" t="s">
        <v>309</v>
      </c>
      <c r="C10" s="19">
        <v>1</v>
      </c>
      <c r="D10" s="21">
        <f t="shared" si="0"/>
        <v>3852.8</v>
      </c>
      <c r="E10" s="21">
        <v>3852.8</v>
      </c>
      <c r="F10" s="25">
        <f>E10</f>
        <v>3852.8</v>
      </c>
      <c r="G10" s="22">
        <v>43880</v>
      </c>
      <c r="H10" s="23" t="s">
        <v>360</v>
      </c>
    </row>
    <row r="11" spans="1:8" s="17" customFormat="1" ht="30" customHeight="1" x14ac:dyDescent="0.25">
      <c r="A11" s="45" t="s">
        <v>312</v>
      </c>
      <c r="B11" s="26" t="s">
        <v>311</v>
      </c>
      <c r="C11" s="19">
        <v>6</v>
      </c>
      <c r="D11" s="21">
        <f t="shared" si="0"/>
        <v>675</v>
      </c>
      <c r="E11" s="21">
        <v>4050</v>
      </c>
      <c r="F11" s="49">
        <f>SUM(E11:E12)</f>
        <v>7650</v>
      </c>
      <c r="G11" s="46">
        <v>43889</v>
      </c>
      <c r="H11" s="47" t="s">
        <v>361</v>
      </c>
    </row>
    <row r="12" spans="1:8" s="17" customFormat="1" ht="30" customHeight="1" x14ac:dyDescent="0.25">
      <c r="A12" s="45"/>
      <c r="B12" s="26" t="s">
        <v>310</v>
      </c>
      <c r="C12" s="19">
        <v>6</v>
      </c>
      <c r="D12" s="21">
        <f t="shared" si="0"/>
        <v>600</v>
      </c>
      <c r="E12" s="21">
        <v>3600</v>
      </c>
      <c r="F12" s="49"/>
      <c r="G12" s="46"/>
      <c r="H12" s="47"/>
    </row>
    <row r="13" spans="1:8" s="17" customFormat="1" ht="30" customHeight="1" x14ac:dyDescent="0.25">
      <c r="A13" s="19" t="s">
        <v>314</v>
      </c>
      <c r="B13" s="26" t="s">
        <v>313</v>
      </c>
      <c r="C13" s="19">
        <v>2</v>
      </c>
      <c r="D13" s="21">
        <f t="shared" si="0"/>
        <v>5950</v>
      </c>
      <c r="E13" s="21">
        <v>11900</v>
      </c>
      <c r="F13" s="25">
        <f>E13</f>
        <v>11900</v>
      </c>
      <c r="G13" s="22">
        <v>43889</v>
      </c>
      <c r="H13" s="23" t="s">
        <v>361</v>
      </c>
    </row>
    <row r="14" spans="1:8" s="17" customFormat="1" ht="30" customHeight="1" x14ac:dyDescent="0.25">
      <c r="A14" s="19" t="s">
        <v>316</v>
      </c>
      <c r="B14" s="26" t="s">
        <v>315</v>
      </c>
      <c r="C14" s="19">
        <v>4</v>
      </c>
      <c r="D14" s="21">
        <f t="shared" si="0"/>
        <v>30000</v>
      </c>
      <c r="E14" s="21">
        <v>120000</v>
      </c>
      <c r="F14" s="25">
        <f>E14</f>
        <v>120000</v>
      </c>
      <c r="G14" s="22">
        <v>43892</v>
      </c>
      <c r="H14" s="23" t="s">
        <v>362</v>
      </c>
    </row>
    <row r="15" spans="1:8" s="17" customFormat="1" ht="30" customHeight="1" x14ac:dyDescent="0.25">
      <c r="A15" s="19" t="s">
        <v>317</v>
      </c>
      <c r="B15" s="26" t="s">
        <v>337</v>
      </c>
      <c r="C15" s="19">
        <v>1</v>
      </c>
      <c r="D15" s="21">
        <f t="shared" si="0"/>
        <v>13211.89</v>
      </c>
      <c r="E15" s="21">
        <v>13211.89</v>
      </c>
      <c r="F15" s="25">
        <f>E15</f>
        <v>13211.89</v>
      </c>
      <c r="G15" s="22">
        <v>43896</v>
      </c>
      <c r="H15" s="23" t="s">
        <v>363</v>
      </c>
    </row>
    <row r="16" spans="1:8" s="17" customFormat="1" ht="30" customHeight="1" x14ac:dyDescent="0.25">
      <c r="A16" s="19" t="s">
        <v>318</v>
      </c>
      <c r="B16" s="26" t="s">
        <v>338</v>
      </c>
      <c r="C16" s="19">
        <v>3</v>
      </c>
      <c r="D16" s="21">
        <f t="shared" si="0"/>
        <v>1527</v>
      </c>
      <c r="E16" s="21">
        <v>4581</v>
      </c>
      <c r="F16" s="25">
        <f>E16</f>
        <v>4581</v>
      </c>
      <c r="G16" s="22">
        <v>43899</v>
      </c>
      <c r="H16" s="23" t="s">
        <v>364</v>
      </c>
    </row>
    <row r="17" spans="1:8" s="17" customFormat="1" ht="30" customHeight="1" x14ac:dyDescent="0.25">
      <c r="A17" s="19" t="s">
        <v>307</v>
      </c>
      <c r="B17" s="26" t="s">
        <v>349</v>
      </c>
      <c r="C17" s="19">
        <v>6</v>
      </c>
      <c r="D17" s="21">
        <f t="shared" si="0"/>
        <v>7612.9899999999989</v>
      </c>
      <c r="E17" s="21">
        <v>45677.939999999995</v>
      </c>
      <c r="F17" s="25">
        <f>E17</f>
        <v>45677.939999999995</v>
      </c>
      <c r="G17" s="22">
        <v>43899</v>
      </c>
      <c r="H17" s="23" t="s">
        <v>365</v>
      </c>
    </row>
    <row r="18" spans="1:8" s="17" customFormat="1" ht="30" customHeight="1" x14ac:dyDescent="0.25">
      <c r="A18" s="45" t="s">
        <v>319</v>
      </c>
      <c r="B18" s="26" t="s">
        <v>350</v>
      </c>
      <c r="C18" s="19">
        <v>1</v>
      </c>
      <c r="D18" s="21">
        <f t="shared" si="0"/>
        <v>33816.699999999997</v>
      </c>
      <c r="E18" s="21">
        <v>33816.699999999997</v>
      </c>
      <c r="F18" s="50">
        <f>SUM(E18:E20)</f>
        <v>714000</v>
      </c>
      <c r="G18" s="46">
        <v>43908</v>
      </c>
      <c r="H18" s="47" t="s">
        <v>366</v>
      </c>
    </row>
    <row r="19" spans="1:8" s="17" customFormat="1" ht="30" customHeight="1" x14ac:dyDescent="0.25">
      <c r="A19" s="45"/>
      <c r="B19" s="26" t="s">
        <v>352</v>
      </c>
      <c r="C19" s="19">
        <v>2</v>
      </c>
      <c r="D19" s="21">
        <f t="shared" si="0"/>
        <v>3700.3</v>
      </c>
      <c r="E19" s="21">
        <v>7400.6</v>
      </c>
      <c r="F19" s="50"/>
      <c r="G19" s="46"/>
      <c r="H19" s="47"/>
    </row>
    <row r="20" spans="1:8" s="17" customFormat="1" ht="30" customHeight="1" x14ac:dyDescent="0.25">
      <c r="A20" s="45"/>
      <c r="B20" s="26" t="s">
        <v>355</v>
      </c>
      <c r="C20" s="19">
        <v>2</v>
      </c>
      <c r="D20" s="21">
        <f t="shared" si="0"/>
        <v>336391.35</v>
      </c>
      <c r="E20" s="21">
        <v>672782.7</v>
      </c>
      <c r="F20" s="50"/>
      <c r="G20" s="46"/>
      <c r="H20" s="47"/>
    </row>
    <row r="21" spans="1:8" s="17" customFormat="1" ht="30" customHeight="1" x14ac:dyDescent="0.25">
      <c r="A21" s="45" t="s">
        <v>321</v>
      </c>
      <c r="B21" s="26" t="s">
        <v>340</v>
      </c>
      <c r="C21" s="19">
        <v>1</v>
      </c>
      <c r="D21" s="21">
        <f t="shared" si="0"/>
        <v>475</v>
      </c>
      <c r="E21" s="21">
        <v>475</v>
      </c>
      <c r="F21" s="50">
        <f>SUM(E21:E24)</f>
        <v>3774</v>
      </c>
      <c r="G21" s="46">
        <v>43901</v>
      </c>
      <c r="H21" s="47" t="s">
        <v>367</v>
      </c>
    </row>
    <row r="22" spans="1:8" s="17" customFormat="1" ht="30" customHeight="1" x14ac:dyDescent="0.25">
      <c r="A22" s="45"/>
      <c r="B22" s="26" t="s">
        <v>320</v>
      </c>
      <c r="C22" s="19">
        <v>2</v>
      </c>
      <c r="D22" s="21">
        <f t="shared" si="0"/>
        <v>630</v>
      </c>
      <c r="E22" s="21">
        <v>1260</v>
      </c>
      <c r="F22" s="50"/>
      <c r="G22" s="46"/>
      <c r="H22" s="47"/>
    </row>
    <row r="23" spans="1:8" s="17" customFormat="1" ht="30" customHeight="1" x14ac:dyDescent="0.25">
      <c r="A23" s="45"/>
      <c r="B23" s="26" t="s">
        <v>341</v>
      </c>
      <c r="C23" s="19">
        <v>2</v>
      </c>
      <c r="D23" s="21">
        <f t="shared" si="0"/>
        <v>795</v>
      </c>
      <c r="E23" s="21">
        <v>1590</v>
      </c>
      <c r="F23" s="50"/>
      <c r="G23" s="46"/>
      <c r="H23" s="47"/>
    </row>
    <row r="24" spans="1:8" s="17" customFormat="1" ht="30" customHeight="1" x14ac:dyDescent="0.25">
      <c r="A24" s="45"/>
      <c r="B24" s="26" t="s">
        <v>339</v>
      </c>
      <c r="C24" s="19">
        <v>1</v>
      </c>
      <c r="D24" s="21">
        <f t="shared" si="0"/>
        <v>449</v>
      </c>
      <c r="E24" s="21">
        <v>449</v>
      </c>
      <c r="F24" s="50"/>
      <c r="G24" s="46"/>
      <c r="H24" s="47"/>
    </row>
    <row r="25" spans="1:8" s="17" customFormat="1" ht="30" customHeight="1" x14ac:dyDescent="0.25">
      <c r="A25" s="45" t="s">
        <v>324</v>
      </c>
      <c r="B25" s="26" t="s">
        <v>322</v>
      </c>
      <c r="C25" s="19">
        <v>28</v>
      </c>
      <c r="D25" s="21">
        <f t="shared" si="0"/>
        <v>887</v>
      </c>
      <c r="E25" s="21">
        <v>24836</v>
      </c>
      <c r="F25" s="50">
        <f>SUM(E25:E26)</f>
        <v>72041.899999999994</v>
      </c>
      <c r="G25" s="46">
        <v>43913</v>
      </c>
      <c r="H25" s="47" t="s">
        <v>368</v>
      </c>
    </row>
    <row r="26" spans="1:8" s="17" customFormat="1" ht="30" customHeight="1" x14ac:dyDescent="0.25">
      <c r="A26" s="45"/>
      <c r="B26" s="26" t="s">
        <v>323</v>
      </c>
      <c r="C26" s="19">
        <v>7</v>
      </c>
      <c r="D26" s="21">
        <f t="shared" si="0"/>
        <v>6743.7</v>
      </c>
      <c r="E26" s="21">
        <v>47205.9</v>
      </c>
      <c r="F26" s="50"/>
      <c r="G26" s="46"/>
      <c r="H26" s="47"/>
    </row>
    <row r="27" spans="1:8" s="17" customFormat="1" ht="30" customHeight="1" x14ac:dyDescent="0.25">
      <c r="A27" s="19" t="s">
        <v>0</v>
      </c>
      <c r="B27" s="26" t="s">
        <v>330</v>
      </c>
      <c r="C27" s="19">
        <v>3</v>
      </c>
      <c r="D27" s="21">
        <f t="shared" si="0"/>
        <v>39900</v>
      </c>
      <c r="E27" s="21">
        <v>119700</v>
      </c>
      <c r="F27" s="25">
        <f>E27</f>
        <v>119700</v>
      </c>
      <c r="G27" s="22">
        <v>43903</v>
      </c>
      <c r="H27" s="23" t="s">
        <v>2</v>
      </c>
    </row>
    <row r="28" spans="1:8" s="17" customFormat="1" ht="30" customHeight="1" x14ac:dyDescent="0.25">
      <c r="A28" s="19" t="s">
        <v>325</v>
      </c>
      <c r="B28" s="26" t="s">
        <v>353</v>
      </c>
      <c r="C28" s="19">
        <v>15</v>
      </c>
      <c r="D28" s="21">
        <f t="shared" si="0"/>
        <v>830</v>
      </c>
      <c r="E28" s="21">
        <v>12450</v>
      </c>
      <c r="F28" s="25">
        <f>E28</f>
        <v>12450</v>
      </c>
      <c r="G28" s="22">
        <v>43903</v>
      </c>
      <c r="H28" s="23" t="s">
        <v>369</v>
      </c>
    </row>
    <row r="29" spans="1:8" s="17" customFormat="1" ht="30" customHeight="1" x14ac:dyDescent="0.25">
      <c r="A29" s="19" t="s">
        <v>321</v>
      </c>
      <c r="B29" s="26" t="s">
        <v>342</v>
      </c>
      <c r="C29" s="19">
        <v>2</v>
      </c>
      <c r="D29" s="21">
        <f t="shared" si="0"/>
        <v>1080</v>
      </c>
      <c r="E29" s="21">
        <v>2160</v>
      </c>
      <c r="F29" s="25">
        <f>E29</f>
        <v>2160</v>
      </c>
      <c r="G29" s="22">
        <v>43906</v>
      </c>
      <c r="H29" s="23" t="s">
        <v>370</v>
      </c>
    </row>
    <row r="30" spans="1:8" s="17" customFormat="1" ht="30" customHeight="1" x14ac:dyDescent="0.25">
      <c r="A30" s="45" t="s">
        <v>326</v>
      </c>
      <c r="B30" s="26" t="s">
        <v>347</v>
      </c>
      <c r="C30" s="19">
        <v>4</v>
      </c>
      <c r="D30" s="21">
        <f t="shared" si="0"/>
        <v>526</v>
      </c>
      <c r="E30" s="21">
        <v>2104</v>
      </c>
      <c r="F30" s="50">
        <f>SUM(E30:E36)</f>
        <v>29378</v>
      </c>
      <c r="G30" s="46">
        <v>43906</v>
      </c>
      <c r="H30" s="47" t="s">
        <v>371</v>
      </c>
    </row>
    <row r="31" spans="1:8" s="17" customFormat="1" ht="30" customHeight="1" x14ac:dyDescent="0.25">
      <c r="A31" s="45"/>
      <c r="B31" s="26" t="s">
        <v>343</v>
      </c>
      <c r="C31" s="19">
        <v>1</v>
      </c>
      <c r="D31" s="21">
        <f t="shared" si="0"/>
        <v>5273</v>
      </c>
      <c r="E31" s="21">
        <v>5273</v>
      </c>
      <c r="F31" s="50"/>
      <c r="G31" s="46"/>
      <c r="H31" s="47"/>
    </row>
    <row r="32" spans="1:8" s="17" customFormat="1" ht="30" customHeight="1" x14ac:dyDescent="0.25">
      <c r="A32" s="45"/>
      <c r="B32" s="26" t="s">
        <v>346</v>
      </c>
      <c r="C32" s="19">
        <v>4</v>
      </c>
      <c r="D32" s="21">
        <f t="shared" si="0"/>
        <v>1131</v>
      </c>
      <c r="E32" s="21">
        <v>4524</v>
      </c>
      <c r="F32" s="50"/>
      <c r="G32" s="46"/>
      <c r="H32" s="47"/>
    </row>
    <row r="33" spans="1:8" s="17" customFormat="1" ht="30" customHeight="1" x14ac:dyDescent="0.25">
      <c r="A33" s="45"/>
      <c r="B33" s="26" t="s">
        <v>344</v>
      </c>
      <c r="C33" s="19">
        <v>4</v>
      </c>
      <c r="D33" s="21">
        <f t="shared" si="0"/>
        <v>1048</v>
      </c>
      <c r="E33" s="21">
        <v>4192</v>
      </c>
      <c r="F33" s="50"/>
      <c r="G33" s="46"/>
      <c r="H33" s="47"/>
    </row>
    <row r="34" spans="1:8" s="17" customFormat="1" ht="30" customHeight="1" x14ac:dyDescent="0.25">
      <c r="A34" s="45"/>
      <c r="B34" s="26" t="s">
        <v>348</v>
      </c>
      <c r="C34" s="19">
        <v>2</v>
      </c>
      <c r="D34" s="21">
        <f t="shared" si="0"/>
        <v>1778</v>
      </c>
      <c r="E34" s="21">
        <v>3556</v>
      </c>
      <c r="F34" s="50"/>
      <c r="G34" s="46"/>
      <c r="H34" s="47"/>
    </row>
    <row r="35" spans="1:8" s="17" customFormat="1" ht="30" customHeight="1" x14ac:dyDescent="0.25">
      <c r="A35" s="45"/>
      <c r="B35" s="26" t="s">
        <v>345</v>
      </c>
      <c r="C35" s="19">
        <v>5</v>
      </c>
      <c r="D35" s="21">
        <f t="shared" si="0"/>
        <v>499.8</v>
      </c>
      <c r="E35" s="21">
        <v>2499</v>
      </c>
      <c r="F35" s="50"/>
      <c r="G35" s="46"/>
      <c r="H35" s="47"/>
    </row>
    <row r="36" spans="1:8" s="17" customFormat="1" ht="30" customHeight="1" x14ac:dyDescent="0.25">
      <c r="A36" s="45"/>
      <c r="B36" s="26" t="s">
        <v>356</v>
      </c>
      <c r="C36" s="19">
        <v>1</v>
      </c>
      <c r="D36" s="21">
        <f t="shared" si="0"/>
        <v>7230</v>
      </c>
      <c r="E36" s="21">
        <v>7230</v>
      </c>
      <c r="F36" s="50"/>
      <c r="G36" s="46"/>
      <c r="H36" s="47"/>
    </row>
    <row r="37" spans="1:8" s="17" customFormat="1" ht="30" customHeight="1" x14ac:dyDescent="0.25">
      <c r="A37" s="45" t="s">
        <v>327</v>
      </c>
      <c r="B37" s="26" t="s">
        <v>332</v>
      </c>
      <c r="C37" s="19">
        <v>10</v>
      </c>
      <c r="D37" s="21">
        <f t="shared" si="0"/>
        <v>22284.070000000003</v>
      </c>
      <c r="E37" s="21">
        <v>222840.70000000004</v>
      </c>
      <c r="F37" s="50">
        <f>SUM(E37:E39)</f>
        <v>424999.95</v>
      </c>
      <c r="G37" s="46">
        <v>43908</v>
      </c>
      <c r="H37" s="47" t="s">
        <v>372</v>
      </c>
    </row>
    <row r="38" spans="1:8" s="17" customFormat="1" ht="30" customHeight="1" x14ac:dyDescent="0.25">
      <c r="A38" s="45"/>
      <c r="B38" s="26" t="s">
        <v>331</v>
      </c>
      <c r="C38" s="19">
        <v>10</v>
      </c>
      <c r="D38" s="21">
        <f t="shared" si="0"/>
        <v>6534.9899999999989</v>
      </c>
      <c r="E38" s="24">
        <v>65349.899999999987</v>
      </c>
      <c r="F38" s="50"/>
      <c r="G38" s="46"/>
      <c r="H38" s="47"/>
    </row>
    <row r="39" spans="1:8" s="17" customFormat="1" ht="30" customHeight="1" x14ac:dyDescent="0.25">
      <c r="A39" s="45"/>
      <c r="B39" s="26" t="s">
        <v>333</v>
      </c>
      <c r="C39" s="19">
        <v>10</v>
      </c>
      <c r="D39" s="21">
        <f t="shared" si="0"/>
        <v>13680.934999999998</v>
      </c>
      <c r="E39" s="21">
        <v>136809.34999999998</v>
      </c>
      <c r="F39" s="50"/>
      <c r="G39" s="46"/>
      <c r="H39" s="47"/>
    </row>
    <row r="40" spans="1:8" x14ac:dyDescent="0.25">
      <c r="D40" s="15"/>
      <c r="E40" s="34">
        <f>SUM(E3:E39)</f>
        <v>2766063.48</v>
      </c>
      <c r="F40" s="34">
        <f>SUM(F3:F39)</f>
        <v>2766063.48</v>
      </c>
    </row>
    <row r="49" ht="30" customHeight="1" x14ac:dyDescent="0.25"/>
    <row r="78" ht="15" customHeight="1" x14ac:dyDescent="0.25"/>
    <row r="158" ht="15" customHeight="1" x14ac:dyDescent="0.25"/>
  </sheetData>
  <autoFilter ref="A2:H190" xr:uid="{6C4C6130-BAD3-4DC0-8572-C460D19BA503}"/>
  <mergeCells count="33">
    <mergeCell ref="G11:G12"/>
    <mergeCell ref="G37:G39"/>
    <mergeCell ref="H37:H39"/>
    <mergeCell ref="G8:G9"/>
    <mergeCell ref="F11:F12"/>
    <mergeCell ref="F18:F20"/>
    <mergeCell ref="F21:F24"/>
    <mergeCell ref="F25:F26"/>
    <mergeCell ref="F30:F36"/>
    <mergeCell ref="H8:H9"/>
    <mergeCell ref="H11:H12"/>
    <mergeCell ref="H30:H36"/>
    <mergeCell ref="A1:H1"/>
    <mergeCell ref="F3:F5"/>
    <mergeCell ref="A3:A5"/>
    <mergeCell ref="A8:A9"/>
    <mergeCell ref="A11:A12"/>
    <mergeCell ref="A18:A20"/>
    <mergeCell ref="G3:G5"/>
    <mergeCell ref="H3:H5"/>
    <mergeCell ref="H21:H24"/>
    <mergeCell ref="G18:G20"/>
    <mergeCell ref="H18:H20"/>
    <mergeCell ref="F8:F9"/>
    <mergeCell ref="H25:H26"/>
    <mergeCell ref="A37:A39"/>
    <mergeCell ref="A30:A36"/>
    <mergeCell ref="A25:A26"/>
    <mergeCell ref="G25:G26"/>
    <mergeCell ref="G21:G24"/>
    <mergeCell ref="A21:A24"/>
    <mergeCell ref="F37:F39"/>
    <mergeCell ref="G30:G36"/>
  </mergeCells>
  <printOptions horizontalCentered="1"/>
  <pageMargins left="0.19685039370078741" right="0.19685039370078741" top="0.19685039370078741" bottom="0.19685039370078741" header="0" footer="0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EC1C0-72EB-40CC-BE09-2D6A61EC7D84}">
  <sheetPr>
    <pageSetUpPr fitToPage="1"/>
  </sheetPr>
  <dimension ref="A1:H170"/>
  <sheetViews>
    <sheetView showGridLines="0" zoomScaleNormal="100" workbookViewId="0">
      <selection activeCell="E164" sqref="E164:F164"/>
    </sheetView>
  </sheetViews>
  <sheetFormatPr defaultRowHeight="15" x14ac:dyDescent="0.25"/>
  <cols>
    <col min="1" max="1" width="33" style="13" customWidth="1"/>
    <col min="2" max="2" width="98" customWidth="1"/>
    <col min="3" max="4" width="20.7109375" style="14" customWidth="1"/>
    <col min="5" max="8" width="20.7109375" customWidth="1"/>
    <col min="9" max="9" width="9.140625" customWidth="1"/>
  </cols>
  <sheetData>
    <row r="1" spans="1:8" ht="94.5" customHeight="1" x14ac:dyDescent="0.25">
      <c r="A1" s="51" t="s">
        <v>382</v>
      </c>
      <c r="B1" s="51"/>
      <c r="C1" s="51"/>
      <c r="D1" s="51"/>
      <c r="E1" s="51"/>
      <c r="F1" s="51"/>
      <c r="G1" s="51"/>
      <c r="H1" s="51"/>
    </row>
    <row r="2" spans="1:8" x14ac:dyDescent="0.25">
      <c r="A2" s="28" t="s">
        <v>374</v>
      </c>
      <c r="B2" s="29" t="s">
        <v>375</v>
      </c>
      <c r="C2" s="30" t="s">
        <v>376</v>
      </c>
      <c r="D2" s="30" t="s">
        <v>377</v>
      </c>
      <c r="E2" s="29" t="s">
        <v>378</v>
      </c>
      <c r="F2" s="29" t="s">
        <v>379</v>
      </c>
      <c r="G2" s="29" t="s">
        <v>380</v>
      </c>
      <c r="H2" s="29" t="s">
        <v>381</v>
      </c>
    </row>
    <row r="3" spans="1:8" ht="30" customHeight="1" x14ac:dyDescent="0.25">
      <c r="A3" s="52" t="s">
        <v>0</v>
      </c>
      <c r="B3" s="2" t="s">
        <v>1</v>
      </c>
      <c r="C3" s="1">
        <v>2</v>
      </c>
      <c r="D3" s="3">
        <v>4250</v>
      </c>
      <c r="E3" s="3">
        <f t="shared" ref="E3:E34" si="0">C3*D3</f>
        <v>8500</v>
      </c>
      <c r="F3" s="53">
        <v>102250</v>
      </c>
      <c r="G3" s="54">
        <v>44201</v>
      </c>
      <c r="H3" s="55" t="s">
        <v>2</v>
      </c>
    </row>
    <row r="4" spans="1:8" ht="30" customHeight="1" x14ac:dyDescent="0.25">
      <c r="A4" s="52"/>
      <c r="B4" s="2" t="s">
        <v>3</v>
      </c>
      <c r="C4" s="1">
        <v>2</v>
      </c>
      <c r="D4" s="3">
        <v>6000</v>
      </c>
      <c r="E4" s="3">
        <f t="shared" si="0"/>
        <v>12000</v>
      </c>
      <c r="F4" s="53"/>
      <c r="G4" s="54"/>
      <c r="H4" s="55"/>
    </row>
    <row r="5" spans="1:8" ht="30" customHeight="1" x14ac:dyDescent="0.25">
      <c r="A5" s="52"/>
      <c r="B5" s="2" t="s">
        <v>4</v>
      </c>
      <c r="C5" s="1">
        <v>2</v>
      </c>
      <c r="D5" s="3">
        <v>5500</v>
      </c>
      <c r="E5" s="3">
        <f t="shared" si="0"/>
        <v>11000</v>
      </c>
      <c r="F5" s="53"/>
      <c r="G5" s="54"/>
      <c r="H5" s="55"/>
    </row>
    <row r="6" spans="1:8" ht="30" customHeight="1" x14ac:dyDescent="0.25">
      <c r="A6" s="52"/>
      <c r="B6" s="2" t="s">
        <v>5</v>
      </c>
      <c r="C6" s="1">
        <v>2</v>
      </c>
      <c r="D6" s="3">
        <v>2500</v>
      </c>
      <c r="E6" s="3">
        <f t="shared" si="0"/>
        <v>5000</v>
      </c>
      <c r="F6" s="53"/>
      <c r="G6" s="54"/>
      <c r="H6" s="55"/>
    </row>
    <row r="7" spans="1:8" ht="30" customHeight="1" x14ac:dyDescent="0.25">
      <c r="A7" s="52"/>
      <c r="B7" s="2" t="s">
        <v>6</v>
      </c>
      <c r="C7" s="1">
        <v>1</v>
      </c>
      <c r="D7" s="3">
        <v>35000</v>
      </c>
      <c r="E7" s="3">
        <f t="shared" si="0"/>
        <v>35000</v>
      </c>
      <c r="F7" s="53"/>
      <c r="G7" s="54"/>
      <c r="H7" s="55"/>
    </row>
    <row r="8" spans="1:8" ht="30" customHeight="1" x14ac:dyDescent="0.25">
      <c r="A8" s="52"/>
      <c r="B8" s="2" t="s">
        <v>7</v>
      </c>
      <c r="C8" s="1">
        <v>1</v>
      </c>
      <c r="D8" s="3">
        <v>30750</v>
      </c>
      <c r="E8" s="3">
        <f t="shared" si="0"/>
        <v>30750</v>
      </c>
      <c r="F8" s="53"/>
      <c r="G8" s="54"/>
      <c r="H8" s="55"/>
    </row>
    <row r="9" spans="1:8" ht="30" customHeight="1" x14ac:dyDescent="0.25">
      <c r="A9" s="52" t="s">
        <v>8</v>
      </c>
      <c r="B9" s="2" t="s">
        <v>9</v>
      </c>
      <c r="C9" s="1">
        <v>2</v>
      </c>
      <c r="D9" s="3">
        <v>65389.43</v>
      </c>
      <c r="E9" s="3">
        <f t="shared" si="0"/>
        <v>130778.86</v>
      </c>
      <c r="F9" s="53">
        <v>209000</v>
      </c>
      <c r="G9" s="54">
        <v>44207</v>
      </c>
      <c r="H9" s="55" t="s">
        <v>10</v>
      </c>
    </row>
    <row r="10" spans="1:8" ht="30" customHeight="1" x14ac:dyDescent="0.25">
      <c r="A10" s="52"/>
      <c r="B10" s="2" t="s">
        <v>425</v>
      </c>
      <c r="C10" s="1">
        <v>2</v>
      </c>
      <c r="D10" s="3">
        <v>6154.3</v>
      </c>
      <c r="E10" s="3">
        <f t="shared" si="0"/>
        <v>12308.6</v>
      </c>
      <c r="F10" s="53"/>
      <c r="G10" s="54"/>
      <c r="H10" s="55"/>
    </row>
    <row r="11" spans="1:8" ht="30" customHeight="1" x14ac:dyDescent="0.25">
      <c r="A11" s="52"/>
      <c r="B11" s="2" t="s">
        <v>11</v>
      </c>
      <c r="C11" s="1">
        <v>2</v>
      </c>
      <c r="D11" s="3">
        <v>9766.8700000000008</v>
      </c>
      <c r="E11" s="3">
        <f t="shared" si="0"/>
        <v>19533.740000000002</v>
      </c>
      <c r="F11" s="53"/>
      <c r="G11" s="54"/>
      <c r="H11" s="55"/>
    </row>
    <row r="12" spans="1:8" ht="30" customHeight="1" x14ac:dyDescent="0.25">
      <c r="A12" s="52"/>
      <c r="B12" s="2" t="s">
        <v>12</v>
      </c>
      <c r="C12" s="1">
        <v>2</v>
      </c>
      <c r="D12" s="3">
        <v>14456.45</v>
      </c>
      <c r="E12" s="3">
        <f t="shared" si="0"/>
        <v>28912.9</v>
      </c>
      <c r="F12" s="53"/>
      <c r="G12" s="54"/>
      <c r="H12" s="55"/>
    </row>
    <row r="13" spans="1:8" ht="30" customHeight="1" x14ac:dyDescent="0.25">
      <c r="A13" s="52"/>
      <c r="B13" s="2" t="s">
        <v>431</v>
      </c>
      <c r="C13" s="1">
        <v>2</v>
      </c>
      <c r="D13" s="3">
        <v>8732.9500000000007</v>
      </c>
      <c r="E13" s="3">
        <f t="shared" si="0"/>
        <v>17465.900000000001</v>
      </c>
      <c r="F13" s="53"/>
      <c r="G13" s="54"/>
      <c r="H13" s="55"/>
    </row>
    <row r="14" spans="1:8" ht="30" customHeight="1" x14ac:dyDescent="0.25">
      <c r="A14" s="52" t="s">
        <v>0</v>
      </c>
      <c r="B14" s="2" t="s">
        <v>13</v>
      </c>
      <c r="C14" s="1">
        <v>1</v>
      </c>
      <c r="D14" s="3">
        <v>31000</v>
      </c>
      <c r="E14" s="3">
        <f t="shared" si="0"/>
        <v>31000</v>
      </c>
      <c r="F14" s="53">
        <v>49750</v>
      </c>
      <c r="G14" s="54">
        <v>44221</v>
      </c>
      <c r="H14" s="55" t="s">
        <v>2</v>
      </c>
    </row>
    <row r="15" spans="1:8" ht="30" customHeight="1" x14ac:dyDescent="0.25">
      <c r="A15" s="52"/>
      <c r="B15" s="2" t="s">
        <v>14</v>
      </c>
      <c r="C15" s="1">
        <v>1</v>
      </c>
      <c r="D15" s="3">
        <v>2500</v>
      </c>
      <c r="E15" s="3">
        <f t="shared" si="0"/>
        <v>2500</v>
      </c>
      <c r="F15" s="53"/>
      <c r="G15" s="54"/>
      <c r="H15" s="55"/>
    </row>
    <row r="16" spans="1:8" ht="30" customHeight="1" x14ac:dyDescent="0.25">
      <c r="A16" s="52"/>
      <c r="B16" s="2" t="s">
        <v>15</v>
      </c>
      <c r="C16" s="1">
        <v>1</v>
      </c>
      <c r="D16" s="3">
        <v>4250</v>
      </c>
      <c r="E16" s="3">
        <f t="shared" si="0"/>
        <v>4250</v>
      </c>
      <c r="F16" s="53"/>
      <c r="G16" s="54"/>
      <c r="H16" s="55"/>
    </row>
    <row r="17" spans="1:8" ht="30" customHeight="1" x14ac:dyDescent="0.25">
      <c r="A17" s="52"/>
      <c r="B17" s="2" t="s">
        <v>16</v>
      </c>
      <c r="C17" s="1">
        <v>1</v>
      </c>
      <c r="D17" s="3">
        <v>6000</v>
      </c>
      <c r="E17" s="3">
        <f t="shared" si="0"/>
        <v>6000</v>
      </c>
      <c r="F17" s="53"/>
      <c r="G17" s="54"/>
      <c r="H17" s="55"/>
    </row>
    <row r="18" spans="1:8" ht="30" customHeight="1" x14ac:dyDescent="0.25">
      <c r="A18" s="52"/>
      <c r="B18" s="2" t="s">
        <v>17</v>
      </c>
      <c r="C18" s="1">
        <v>1</v>
      </c>
      <c r="D18" s="3">
        <v>6000</v>
      </c>
      <c r="E18" s="3">
        <f t="shared" si="0"/>
        <v>6000</v>
      </c>
      <c r="F18" s="53"/>
      <c r="G18" s="54"/>
      <c r="H18" s="55"/>
    </row>
    <row r="19" spans="1:8" ht="30" customHeight="1" x14ac:dyDescent="0.25">
      <c r="A19" s="52" t="s">
        <v>18</v>
      </c>
      <c r="B19" s="2" t="s">
        <v>19</v>
      </c>
      <c r="C19" s="1">
        <v>4</v>
      </c>
      <c r="D19" s="3">
        <v>2822.8</v>
      </c>
      <c r="E19" s="3">
        <f t="shared" si="0"/>
        <v>11291.2</v>
      </c>
      <c r="F19" s="53">
        <v>18904.8</v>
      </c>
      <c r="G19" s="54">
        <v>44224</v>
      </c>
      <c r="H19" s="55" t="s">
        <v>20</v>
      </c>
    </row>
    <row r="20" spans="1:8" ht="30" customHeight="1" x14ac:dyDescent="0.25">
      <c r="A20" s="52"/>
      <c r="B20" s="2" t="s">
        <v>21</v>
      </c>
      <c r="C20" s="1">
        <v>2</v>
      </c>
      <c r="D20" s="3">
        <v>3806.8</v>
      </c>
      <c r="E20" s="3">
        <f t="shared" si="0"/>
        <v>7613.6</v>
      </c>
      <c r="F20" s="53"/>
      <c r="G20" s="54"/>
      <c r="H20" s="55"/>
    </row>
    <row r="21" spans="1:8" ht="30" customHeight="1" x14ac:dyDescent="0.25">
      <c r="A21" s="1" t="s">
        <v>22</v>
      </c>
      <c r="B21" s="2" t="s">
        <v>23</v>
      </c>
      <c r="C21" s="1">
        <v>4</v>
      </c>
      <c r="D21" s="3">
        <v>6247.63</v>
      </c>
      <c r="E21" s="3">
        <f t="shared" si="0"/>
        <v>24990.52</v>
      </c>
      <c r="F21" s="4">
        <v>24990.52</v>
      </c>
      <c r="G21" s="5">
        <v>44215</v>
      </c>
      <c r="H21" s="6" t="s">
        <v>24</v>
      </c>
    </row>
    <row r="22" spans="1:8" ht="30" customHeight="1" x14ac:dyDescent="0.25">
      <c r="A22" s="1" t="s">
        <v>25</v>
      </c>
      <c r="B22" s="7" t="s">
        <v>426</v>
      </c>
      <c r="C22" s="1">
        <v>2</v>
      </c>
      <c r="D22" s="3">
        <v>4350</v>
      </c>
      <c r="E22" s="3">
        <f t="shared" si="0"/>
        <v>8700</v>
      </c>
      <c r="F22" s="4">
        <v>8700</v>
      </c>
      <c r="G22" s="5">
        <v>44231</v>
      </c>
      <c r="H22" s="6" t="s">
        <v>26</v>
      </c>
    </row>
    <row r="23" spans="1:8" ht="30" customHeight="1" x14ac:dyDescent="0.25">
      <c r="A23" s="52" t="s">
        <v>27</v>
      </c>
      <c r="B23" s="2" t="s">
        <v>432</v>
      </c>
      <c r="C23" s="1">
        <v>3</v>
      </c>
      <c r="D23" s="3">
        <v>15119.59</v>
      </c>
      <c r="E23" s="3">
        <f t="shared" si="0"/>
        <v>45358.770000000004</v>
      </c>
      <c r="F23" s="53">
        <v>78666</v>
      </c>
      <c r="G23" s="55" t="s">
        <v>28</v>
      </c>
      <c r="H23" s="55" t="s">
        <v>29</v>
      </c>
    </row>
    <row r="24" spans="1:8" ht="30" customHeight="1" x14ac:dyDescent="0.25">
      <c r="A24" s="52"/>
      <c r="B24" s="2" t="s">
        <v>433</v>
      </c>
      <c r="C24" s="1">
        <v>2</v>
      </c>
      <c r="D24" s="3">
        <v>9866.09</v>
      </c>
      <c r="E24" s="3">
        <f t="shared" si="0"/>
        <v>19732.18</v>
      </c>
      <c r="F24" s="53"/>
      <c r="G24" s="55"/>
      <c r="H24" s="55"/>
    </row>
    <row r="25" spans="1:8" ht="30" customHeight="1" x14ac:dyDescent="0.25">
      <c r="A25" s="52"/>
      <c r="B25" s="2" t="s">
        <v>434</v>
      </c>
      <c r="C25" s="1">
        <v>1</v>
      </c>
      <c r="D25" s="3">
        <v>9866.09</v>
      </c>
      <c r="E25" s="3">
        <f t="shared" si="0"/>
        <v>9866.09</v>
      </c>
      <c r="F25" s="53"/>
      <c r="G25" s="55"/>
      <c r="H25" s="55"/>
    </row>
    <row r="26" spans="1:8" ht="30" customHeight="1" x14ac:dyDescent="0.25">
      <c r="A26" s="52"/>
      <c r="B26" s="2" t="s">
        <v>435</v>
      </c>
      <c r="C26" s="1">
        <v>1</v>
      </c>
      <c r="D26" s="3">
        <v>3708.96</v>
      </c>
      <c r="E26" s="3">
        <f t="shared" si="0"/>
        <v>3708.96</v>
      </c>
      <c r="F26" s="53"/>
      <c r="G26" s="55"/>
      <c r="H26" s="55"/>
    </row>
    <row r="27" spans="1:8" ht="30" customHeight="1" x14ac:dyDescent="0.25">
      <c r="A27" s="1" t="s">
        <v>30</v>
      </c>
      <c r="B27" s="2" t="s">
        <v>31</v>
      </c>
      <c r="C27" s="1">
        <v>31</v>
      </c>
      <c r="D27" s="3">
        <v>345</v>
      </c>
      <c r="E27" s="3">
        <f t="shared" si="0"/>
        <v>10695</v>
      </c>
      <c r="F27" s="4">
        <v>10695</v>
      </c>
      <c r="G27" s="5">
        <v>44253</v>
      </c>
      <c r="H27" s="6" t="s">
        <v>32</v>
      </c>
    </row>
    <row r="28" spans="1:8" ht="30" customHeight="1" x14ac:dyDescent="0.25">
      <c r="A28" s="52" t="s">
        <v>33</v>
      </c>
      <c r="B28" s="2" t="s">
        <v>34</v>
      </c>
      <c r="C28" s="1">
        <v>4</v>
      </c>
      <c r="D28" s="3">
        <v>7148.68</v>
      </c>
      <c r="E28" s="3">
        <f t="shared" si="0"/>
        <v>28594.720000000001</v>
      </c>
      <c r="F28" s="53">
        <v>52250</v>
      </c>
      <c r="G28" s="54">
        <v>43864</v>
      </c>
      <c r="H28" s="55" t="s">
        <v>10</v>
      </c>
    </row>
    <row r="29" spans="1:8" ht="30" customHeight="1" x14ac:dyDescent="0.25">
      <c r="A29" s="52"/>
      <c r="B29" s="2" t="s">
        <v>35</v>
      </c>
      <c r="C29" s="1">
        <v>4</v>
      </c>
      <c r="D29" s="3">
        <v>5913.82</v>
      </c>
      <c r="E29" s="3">
        <f t="shared" si="0"/>
        <v>23655.279999999999</v>
      </c>
      <c r="F29" s="53"/>
      <c r="G29" s="54"/>
      <c r="H29" s="55"/>
    </row>
    <row r="30" spans="1:8" ht="30" customHeight="1" x14ac:dyDescent="0.25">
      <c r="A30" s="52" t="s">
        <v>36</v>
      </c>
      <c r="B30" s="2" t="s">
        <v>388</v>
      </c>
      <c r="C30" s="1">
        <v>2</v>
      </c>
      <c r="D30" s="3">
        <v>4950</v>
      </c>
      <c r="E30" s="3">
        <f t="shared" si="0"/>
        <v>9900</v>
      </c>
      <c r="F30" s="53">
        <v>49734.28</v>
      </c>
      <c r="G30" s="54">
        <v>44258</v>
      </c>
      <c r="H30" s="55" t="s">
        <v>37</v>
      </c>
    </row>
    <row r="31" spans="1:8" ht="30" customHeight="1" x14ac:dyDescent="0.25">
      <c r="A31" s="52"/>
      <c r="B31" s="2" t="s">
        <v>335</v>
      </c>
      <c r="C31" s="1">
        <v>2</v>
      </c>
      <c r="D31" s="3">
        <v>18410.419999999998</v>
      </c>
      <c r="E31" s="3">
        <f t="shared" si="0"/>
        <v>36820.839999999997</v>
      </c>
      <c r="F31" s="53"/>
      <c r="G31" s="54"/>
      <c r="H31" s="55"/>
    </row>
    <row r="32" spans="1:8" ht="30" customHeight="1" x14ac:dyDescent="0.25">
      <c r="A32" s="52"/>
      <c r="B32" s="2" t="s">
        <v>389</v>
      </c>
      <c r="C32" s="1">
        <v>2</v>
      </c>
      <c r="D32" s="3">
        <v>1506.72</v>
      </c>
      <c r="E32" s="3">
        <f t="shared" si="0"/>
        <v>3013.44</v>
      </c>
      <c r="F32" s="53"/>
      <c r="G32" s="54"/>
      <c r="H32" s="55"/>
    </row>
    <row r="33" spans="1:8" ht="30" customHeight="1" x14ac:dyDescent="0.25">
      <c r="A33" s="1" t="s">
        <v>38</v>
      </c>
      <c r="B33" s="2" t="s">
        <v>390</v>
      </c>
      <c r="C33" s="1">
        <v>12</v>
      </c>
      <c r="D33" s="3">
        <v>1825</v>
      </c>
      <c r="E33" s="3">
        <f t="shared" si="0"/>
        <v>21900</v>
      </c>
      <c r="F33" s="4">
        <v>21900</v>
      </c>
      <c r="G33" s="5">
        <v>44264</v>
      </c>
      <c r="H33" s="6" t="s">
        <v>39</v>
      </c>
    </row>
    <row r="34" spans="1:8" ht="30" customHeight="1" x14ac:dyDescent="0.25">
      <c r="A34" s="52" t="s">
        <v>40</v>
      </c>
      <c r="B34" s="2" t="s">
        <v>391</v>
      </c>
      <c r="C34" s="1">
        <v>78</v>
      </c>
      <c r="D34" s="3">
        <v>450</v>
      </c>
      <c r="E34" s="3">
        <f t="shared" si="0"/>
        <v>35100</v>
      </c>
      <c r="F34" s="53">
        <v>40340</v>
      </c>
      <c r="G34" s="54">
        <v>44540</v>
      </c>
      <c r="H34" s="55" t="s">
        <v>41</v>
      </c>
    </row>
    <row r="35" spans="1:8" ht="30" customHeight="1" x14ac:dyDescent="0.25">
      <c r="A35" s="52"/>
      <c r="B35" s="2" t="s">
        <v>392</v>
      </c>
      <c r="C35" s="1">
        <v>4</v>
      </c>
      <c r="D35" s="3">
        <v>390</v>
      </c>
      <c r="E35" s="3">
        <f t="shared" ref="E35:E66" si="1">C35*D35</f>
        <v>1560</v>
      </c>
      <c r="F35" s="53"/>
      <c r="G35" s="54"/>
      <c r="H35" s="55"/>
    </row>
    <row r="36" spans="1:8" ht="30" customHeight="1" x14ac:dyDescent="0.25">
      <c r="A36" s="52"/>
      <c r="B36" s="2" t="s">
        <v>393</v>
      </c>
      <c r="C36" s="1">
        <v>8</v>
      </c>
      <c r="D36" s="3">
        <v>460</v>
      </c>
      <c r="E36" s="3">
        <f t="shared" si="1"/>
        <v>3680</v>
      </c>
      <c r="F36" s="53"/>
      <c r="G36" s="54"/>
      <c r="H36" s="55"/>
    </row>
    <row r="37" spans="1:8" ht="30" customHeight="1" x14ac:dyDescent="0.25">
      <c r="A37" s="1" t="s">
        <v>42</v>
      </c>
      <c r="B37" s="2" t="s">
        <v>394</v>
      </c>
      <c r="C37" s="1">
        <v>85</v>
      </c>
      <c r="D37" s="3">
        <v>121</v>
      </c>
      <c r="E37" s="3">
        <f t="shared" si="1"/>
        <v>10285</v>
      </c>
      <c r="F37" s="4">
        <v>10285</v>
      </c>
      <c r="G37" s="5">
        <v>44281</v>
      </c>
      <c r="H37" s="6" t="s">
        <v>43</v>
      </c>
    </row>
    <row r="38" spans="1:8" ht="30" customHeight="1" x14ac:dyDescent="0.25">
      <c r="A38" s="1" t="s">
        <v>386</v>
      </c>
      <c r="B38" s="2" t="s">
        <v>395</v>
      </c>
      <c r="C38" s="1">
        <v>4</v>
      </c>
      <c r="D38" s="3">
        <v>37000</v>
      </c>
      <c r="E38" s="3">
        <f t="shared" si="1"/>
        <v>148000</v>
      </c>
      <c r="F38" s="4">
        <v>148000</v>
      </c>
      <c r="G38" s="5">
        <v>44264</v>
      </c>
      <c r="H38" s="6" t="s">
        <v>45</v>
      </c>
    </row>
    <row r="39" spans="1:8" ht="30" customHeight="1" x14ac:dyDescent="0.25">
      <c r="A39" s="1" t="s">
        <v>46</v>
      </c>
      <c r="B39" s="2" t="s">
        <v>396</v>
      </c>
      <c r="C39" s="1">
        <v>5</v>
      </c>
      <c r="D39" s="3">
        <v>620</v>
      </c>
      <c r="E39" s="3">
        <f t="shared" si="1"/>
        <v>3100</v>
      </c>
      <c r="F39" s="4">
        <v>3100</v>
      </c>
      <c r="G39" s="5">
        <v>44264</v>
      </c>
      <c r="H39" s="6" t="s">
        <v>47</v>
      </c>
    </row>
    <row r="40" spans="1:8" ht="30" customHeight="1" x14ac:dyDescent="0.25">
      <c r="A40" s="52" t="s">
        <v>48</v>
      </c>
      <c r="B40" s="2" t="s">
        <v>397</v>
      </c>
      <c r="C40" s="1">
        <v>10</v>
      </c>
      <c r="D40" s="3">
        <v>277.95</v>
      </c>
      <c r="E40" s="3">
        <f t="shared" si="1"/>
        <v>2779.5</v>
      </c>
      <c r="F40" s="53">
        <v>29057.7</v>
      </c>
      <c r="G40" s="54">
        <v>44309</v>
      </c>
      <c r="H40" s="55" t="s">
        <v>49</v>
      </c>
    </row>
    <row r="41" spans="1:8" ht="30" customHeight="1" x14ac:dyDescent="0.25">
      <c r="A41" s="52"/>
      <c r="B41" s="2" t="s">
        <v>398</v>
      </c>
      <c r="C41" s="1">
        <v>12</v>
      </c>
      <c r="D41" s="3">
        <v>310.36</v>
      </c>
      <c r="E41" s="3">
        <f t="shared" si="1"/>
        <v>3724.32</v>
      </c>
      <c r="F41" s="53"/>
      <c r="G41" s="54"/>
      <c r="H41" s="55"/>
    </row>
    <row r="42" spans="1:8" ht="30" customHeight="1" x14ac:dyDescent="0.25">
      <c r="A42" s="52"/>
      <c r="B42" s="2" t="s">
        <v>399</v>
      </c>
      <c r="C42" s="1">
        <v>12</v>
      </c>
      <c r="D42" s="3">
        <v>252.27</v>
      </c>
      <c r="E42" s="3">
        <f t="shared" si="1"/>
        <v>3027.2400000000002</v>
      </c>
      <c r="F42" s="53"/>
      <c r="G42" s="54"/>
      <c r="H42" s="55"/>
    </row>
    <row r="43" spans="1:8" ht="30" customHeight="1" x14ac:dyDescent="0.25">
      <c r="A43" s="52"/>
      <c r="B43" s="2" t="s">
        <v>63</v>
      </c>
      <c r="C43" s="1">
        <v>6</v>
      </c>
      <c r="D43" s="3">
        <v>1105</v>
      </c>
      <c r="E43" s="3">
        <f t="shared" si="1"/>
        <v>6630</v>
      </c>
      <c r="F43" s="53"/>
      <c r="G43" s="54"/>
      <c r="H43" s="55"/>
    </row>
    <row r="44" spans="1:8" ht="30" customHeight="1" x14ac:dyDescent="0.25">
      <c r="A44" s="52"/>
      <c r="B44" s="2" t="s">
        <v>400</v>
      </c>
      <c r="C44" s="1">
        <v>12</v>
      </c>
      <c r="D44" s="3">
        <v>354.45</v>
      </c>
      <c r="E44" s="3">
        <f t="shared" si="1"/>
        <v>4253.3999999999996</v>
      </c>
      <c r="F44" s="53"/>
      <c r="G44" s="54"/>
      <c r="H44" s="55"/>
    </row>
    <row r="45" spans="1:8" ht="30" customHeight="1" x14ac:dyDescent="0.25">
      <c r="A45" s="52"/>
      <c r="B45" s="2" t="s">
        <v>401</v>
      </c>
      <c r="C45" s="1">
        <v>12</v>
      </c>
      <c r="D45" s="3">
        <v>720.27</v>
      </c>
      <c r="E45" s="3">
        <f t="shared" si="1"/>
        <v>8643.24</v>
      </c>
      <c r="F45" s="53"/>
      <c r="G45" s="54"/>
      <c r="H45" s="55"/>
    </row>
    <row r="46" spans="1:8" ht="30" customHeight="1" x14ac:dyDescent="0.25">
      <c r="A46" s="1" t="s">
        <v>50</v>
      </c>
      <c r="B46" s="2" t="s">
        <v>402</v>
      </c>
      <c r="C46" s="1">
        <v>4</v>
      </c>
      <c r="D46" s="3">
        <v>8015</v>
      </c>
      <c r="E46" s="3">
        <f t="shared" si="1"/>
        <v>32060</v>
      </c>
      <c r="F46" s="4">
        <v>32060</v>
      </c>
      <c r="G46" s="5">
        <v>44292</v>
      </c>
      <c r="H46" s="6" t="s">
        <v>51</v>
      </c>
    </row>
    <row r="47" spans="1:8" ht="30" customHeight="1" x14ac:dyDescent="0.25">
      <c r="A47" s="52" t="s">
        <v>52</v>
      </c>
      <c r="B47" s="2" t="s">
        <v>403</v>
      </c>
      <c r="C47" s="1">
        <v>12</v>
      </c>
      <c r="D47" s="3">
        <v>640.4</v>
      </c>
      <c r="E47" s="3">
        <f t="shared" si="1"/>
        <v>7684.7999999999993</v>
      </c>
      <c r="F47" s="53">
        <v>38485.440000000002</v>
      </c>
      <c r="G47" s="54">
        <v>44300</v>
      </c>
      <c r="H47" s="55" t="s">
        <v>53</v>
      </c>
    </row>
    <row r="48" spans="1:8" ht="30" customHeight="1" x14ac:dyDescent="0.25">
      <c r="A48" s="52"/>
      <c r="B48" s="2" t="s">
        <v>436</v>
      </c>
      <c r="C48" s="1">
        <v>12</v>
      </c>
      <c r="D48" s="3">
        <v>1320.71</v>
      </c>
      <c r="E48" s="3">
        <f t="shared" si="1"/>
        <v>15848.52</v>
      </c>
      <c r="F48" s="53"/>
      <c r="G48" s="54"/>
      <c r="H48" s="55"/>
    </row>
    <row r="49" spans="1:8" ht="30" customHeight="1" x14ac:dyDescent="0.25">
      <c r="A49" s="52"/>
      <c r="B49" s="2" t="s">
        <v>404</v>
      </c>
      <c r="C49" s="1">
        <v>12</v>
      </c>
      <c r="D49" s="3">
        <v>545</v>
      </c>
      <c r="E49" s="3">
        <f t="shared" si="1"/>
        <v>6540</v>
      </c>
      <c r="F49" s="53"/>
      <c r="G49" s="54"/>
      <c r="H49" s="55"/>
    </row>
    <row r="50" spans="1:8" ht="30" customHeight="1" x14ac:dyDescent="0.25">
      <c r="A50" s="52"/>
      <c r="B50" s="2" t="s">
        <v>405</v>
      </c>
      <c r="C50" s="1">
        <v>12</v>
      </c>
      <c r="D50" s="3">
        <v>264.63</v>
      </c>
      <c r="E50" s="3">
        <f t="shared" si="1"/>
        <v>3175.56</v>
      </c>
      <c r="F50" s="53"/>
      <c r="G50" s="54"/>
      <c r="H50" s="55"/>
    </row>
    <row r="51" spans="1:8" ht="30" customHeight="1" x14ac:dyDescent="0.25">
      <c r="A51" s="52"/>
      <c r="B51" s="2" t="s">
        <v>406</v>
      </c>
      <c r="C51" s="1">
        <v>12</v>
      </c>
      <c r="D51" s="3">
        <v>436.38</v>
      </c>
      <c r="E51" s="3">
        <f t="shared" si="1"/>
        <v>5236.5599999999995</v>
      </c>
      <c r="F51" s="53"/>
      <c r="G51" s="54"/>
      <c r="H51" s="55"/>
    </row>
    <row r="52" spans="1:8" ht="30" customHeight="1" x14ac:dyDescent="0.25">
      <c r="A52" s="1" t="s">
        <v>54</v>
      </c>
      <c r="B52" s="2" t="s">
        <v>407</v>
      </c>
      <c r="C52" s="1">
        <v>8</v>
      </c>
      <c r="D52" s="3">
        <v>80000</v>
      </c>
      <c r="E52" s="3">
        <f t="shared" si="1"/>
        <v>640000</v>
      </c>
      <c r="F52" s="4">
        <v>640000</v>
      </c>
      <c r="G52" s="5">
        <v>44302</v>
      </c>
      <c r="H52" s="6" t="s">
        <v>55</v>
      </c>
    </row>
    <row r="53" spans="1:8" ht="30" customHeight="1" x14ac:dyDescent="0.25">
      <c r="A53" s="1" t="s">
        <v>56</v>
      </c>
      <c r="B53" s="2" t="s">
        <v>408</v>
      </c>
      <c r="C53" s="1">
        <v>8</v>
      </c>
      <c r="D53" s="3">
        <v>11250</v>
      </c>
      <c r="E53" s="3">
        <f t="shared" si="1"/>
        <v>90000</v>
      </c>
      <c r="F53" s="4">
        <v>90000</v>
      </c>
      <c r="G53" s="5">
        <v>44312</v>
      </c>
      <c r="H53" s="6" t="s">
        <v>57</v>
      </c>
    </row>
    <row r="54" spans="1:8" ht="30" customHeight="1" x14ac:dyDescent="0.25">
      <c r="A54" s="1" t="s">
        <v>58</v>
      </c>
      <c r="B54" s="2" t="s">
        <v>409</v>
      </c>
      <c r="C54" s="1">
        <v>1</v>
      </c>
      <c r="D54" s="3">
        <v>274000</v>
      </c>
      <c r="E54" s="3">
        <f t="shared" si="1"/>
        <v>274000</v>
      </c>
      <c r="F54" s="4">
        <v>274000</v>
      </c>
      <c r="G54" s="5">
        <v>44316</v>
      </c>
      <c r="H54" s="6" t="s">
        <v>59</v>
      </c>
    </row>
    <row r="55" spans="1:8" ht="30" customHeight="1" x14ac:dyDescent="0.25">
      <c r="A55" s="52" t="s">
        <v>60</v>
      </c>
      <c r="B55" s="2" t="s">
        <v>410</v>
      </c>
      <c r="C55" s="1">
        <v>4</v>
      </c>
      <c r="D55" s="3">
        <v>10500</v>
      </c>
      <c r="E55" s="3">
        <f t="shared" si="1"/>
        <v>42000</v>
      </c>
      <c r="F55" s="53">
        <v>215520</v>
      </c>
      <c r="G55" s="54">
        <v>44327</v>
      </c>
      <c r="H55" s="55" t="s">
        <v>61</v>
      </c>
    </row>
    <row r="56" spans="1:8" ht="30" customHeight="1" x14ac:dyDescent="0.25">
      <c r="A56" s="52"/>
      <c r="B56" s="2" t="s">
        <v>411</v>
      </c>
      <c r="C56" s="1">
        <v>4</v>
      </c>
      <c r="D56" s="3">
        <v>33380</v>
      </c>
      <c r="E56" s="3">
        <f t="shared" si="1"/>
        <v>133520</v>
      </c>
      <c r="F56" s="53"/>
      <c r="G56" s="54"/>
      <c r="H56" s="55"/>
    </row>
    <row r="57" spans="1:8" ht="30" customHeight="1" x14ac:dyDescent="0.25">
      <c r="A57" s="52"/>
      <c r="B57" s="2" t="s">
        <v>412</v>
      </c>
      <c r="C57" s="1">
        <v>4</v>
      </c>
      <c r="D57" s="3">
        <v>4500</v>
      </c>
      <c r="E57" s="3">
        <f t="shared" si="1"/>
        <v>18000</v>
      </c>
      <c r="F57" s="53"/>
      <c r="G57" s="54"/>
      <c r="H57" s="55"/>
    </row>
    <row r="58" spans="1:8" ht="30" customHeight="1" x14ac:dyDescent="0.25">
      <c r="A58" s="52"/>
      <c r="B58" s="2" t="s">
        <v>413</v>
      </c>
      <c r="C58" s="1">
        <v>4</v>
      </c>
      <c r="D58" s="3">
        <v>5500</v>
      </c>
      <c r="E58" s="3">
        <f t="shared" si="1"/>
        <v>22000</v>
      </c>
      <c r="F58" s="53"/>
      <c r="G58" s="54"/>
      <c r="H58" s="55"/>
    </row>
    <row r="59" spans="1:8" ht="30" customHeight="1" x14ac:dyDescent="0.25">
      <c r="A59" s="52" t="s">
        <v>48</v>
      </c>
      <c r="B59" s="2" t="s">
        <v>62</v>
      </c>
      <c r="C59" s="1">
        <v>2</v>
      </c>
      <c r="D59" s="3">
        <v>277.95</v>
      </c>
      <c r="E59" s="3">
        <f t="shared" si="1"/>
        <v>555.9</v>
      </c>
      <c r="F59" s="53">
        <v>7185.9</v>
      </c>
      <c r="G59" s="54">
        <v>44300</v>
      </c>
      <c r="H59" s="55" t="s">
        <v>49</v>
      </c>
    </row>
    <row r="60" spans="1:8" ht="30" customHeight="1" x14ac:dyDescent="0.25">
      <c r="A60" s="52"/>
      <c r="B60" s="2" t="s">
        <v>63</v>
      </c>
      <c r="C60" s="1">
        <v>6</v>
      </c>
      <c r="D60" s="3">
        <v>1105</v>
      </c>
      <c r="E60" s="3">
        <f t="shared" si="1"/>
        <v>6630</v>
      </c>
      <c r="F60" s="53"/>
      <c r="G60" s="54"/>
      <c r="H60" s="55"/>
    </row>
    <row r="61" spans="1:8" ht="30" customHeight="1" x14ac:dyDescent="0.25">
      <c r="A61" s="1" t="s">
        <v>273</v>
      </c>
      <c r="B61" s="2" t="s">
        <v>430</v>
      </c>
      <c r="C61" s="1">
        <v>1</v>
      </c>
      <c r="D61" s="3">
        <v>385000</v>
      </c>
      <c r="E61" s="3">
        <f t="shared" si="1"/>
        <v>385000</v>
      </c>
      <c r="F61" s="4">
        <v>385000</v>
      </c>
      <c r="G61" s="5">
        <v>44336</v>
      </c>
      <c r="H61" s="6" t="s">
        <v>64</v>
      </c>
    </row>
    <row r="62" spans="1:8" ht="30" customHeight="1" x14ac:dyDescent="0.25">
      <c r="A62" s="1" t="s">
        <v>65</v>
      </c>
      <c r="B62" s="2" t="s">
        <v>66</v>
      </c>
      <c r="C62" s="1">
        <v>46</v>
      </c>
      <c r="D62" s="3">
        <v>511</v>
      </c>
      <c r="E62" s="3">
        <f t="shared" si="1"/>
        <v>23506</v>
      </c>
      <c r="F62" s="4">
        <v>23506</v>
      </c>
      <c r="G62" s="5">
        <v>44340</v>
      </c>
      <c r="H62" s="6" t="s">
        <v>67</v>
      </c>
    </row>
    <row r="63" spans="1:8" ht="30" customHeight="1" x14ac:dyDescent="0.25">
      <c r="A63" s="1" t="s">
        <v>387</v>
      </c>
      <c r="B63" s="7" t="s">
        <v>68</v>
      </c>
      <c r="C63" s="1">
        <v>2</v>
      </c>
      <c r="D63" s="3">
        <v>170000</v>
      </c>
      <c r="E63" s="3">
        <f t="shared" si="1"/>
        <v>340000</v>
      </c>
      <c r="F63" s="4">
        <v>340000</v>
      </c>
      <c r="G63" s="5">
        <v>44357</v>
      </c>
      <c r="H63" s="6" t="s">
        <v>57</v>
      </c>
    </row>
    <row r="64" spans="1:8" ht="30" customHeight="1" x14ac:dyDescent="0.25">
      <c r="A64" s="52" t="s">
        <v>69</v>
      </c>
      <c r="B64" s="2" t="s">
        <v>437</v>
      </c>
      <c r="C64" s="1">
        <v>5</v>
      </c>
      <c r="D64" s="3">
        <v>800</v>
      </c>
      <c r="E64" s="3">
        <f t="shared" si="1"/>
        <v>4000</v>
      </c>
      <c r="F64" s="53">
        <v>11820</v>
      </c>
      <c r="G64" s="54">
        <v>44362</v>
      </c>
      <c r="H64" s="55" t="s">
        <v>70</v>
      </c>
    </row>
    <row r="65" spans="1:8" ht="30" customHeight="1" x14ac:dyDescent="0.25">
      <c r="A65" s="52"/>
      <c r="B65" s="2" t="s">
        <v>438</v>
      </c>
      <c r="C65" s="1">
        <v>2</v>
      </c>
      <c r="D65" s="3">
        <v>3910</v>
      </c>
      <c r="E65" s="3">
        <f t="shared" si="1"/>
        <v>7820</v>
      </c>
      <c r="F65" s="53"/>
      <c r="G65" s="54"/>
      <c r="H65" s="55"/>
    </row>
    <row r="66" spans="1:8" ht="30" customHeight="1" x14ac:dyDescent="0.25">
      <c r="A66" s="52" t="s">
        <v>60</v>
      </c>
      <c r="B66" s="2" t="s">
        <v>411</v>
      </c>
      <c r="C66" s="1">
        <v>1</v>
      </c>
      <c r="D66" s="3">
        <v>33380</v>
      </c>
      <c r="E66" s="3">
        <f t="shared" si="1"/>
        <v>33380</v>
      </c>
      <c r="F66" s="53">
        <v>53880</v>
      </c>
      <c r="G66" s="54">
        <v>44362</v>
      </c>
      <c r="H66" s="55" t="s">
        <v>51</v>
      </c>
    </row>
    <row r="67" spans="1:8" ht="30" customHeight="1" x14ac:dyDescent="0.25">
      <c r="A67" s="52"/>
      <c r="B67" s="2" t="s">
        <v>413</v>
      </c>
      <c r="C67" s="1">
        <v>1</v>
      </c>
      <c r="D67" s="3">
        <v>5500</v>
      </c>
      <c r="E67" s="3">
        <f t="shared" ref="E67:E98" si="2">C67*D67</f>
        <v>5500</v>
      </c>
      <c r="F67" s="53"/>
      <c r="G67" s="54"/>
      <c r="H67" s="55"/>
    </row>
    <row r="68" spans="1:8" ht="30" customHeight="1" x14ac:dyDescent="0.25">
      <c r="A68" s="52"/>
      <c r="B68" s="2" t="s">
        <v>412</v>
      </c>
      <c r="C68" s="1">
        <v>1</v>
      </c>
      <c r="D68" s="3">
        <v>4500</v>
      </c>
      <c r="E68" s="3">
        <f t="shared" si="2"/>
        <v>4500</v>
      </c>
      <c r="F68" s="53"/>
      <c r="G68" s="54"/>
      <c r="H68" s="55"/>
    </row>
    <row r="69" spans="1:8" ht="30" customHeight="1" x14ac:dyDescent="0.25">
      <c r="A69" s="52"/>
      <c r="B69" s="2" t="s">
        <v>410</v>
      </c>
      <c r="C69" s="1">
        <v>1</v>
      </c>
      <c r="D69" s="3">
        <v>10500</v>
      </c>
      <c r="E69" s="3">
        <f t="shared" si="2"/>
        <v>10500</v>
      </c>
      <c r="F69" s="53"/>
      <c r="G69" s="54"/>
      <c r="H69" s="55"/>
    </row>
    <row r="70" spans="1:8" ht="30" customHeight="1" x14ac:dyDescent="0.25">
      <c r="A70" s="1" t="s">
        <v>387</v>
      </c>
      <c r="B70" s="2" t="s">
        <v>439</v>
      </c>
      <c r="C70" s="1">
        <v>4</v>
      </c>
      <c r="D70" s="3">
        <v>170000</v>
      </c>
      <c r="E70" s="3">
        <f t="shared" si="2"/>
        <v>680000</v>
      </c>
      <c r="F70" s="4">
        <v>680000</v>
      </c>
      <c r="G70" s="5">
        <v>44365</v>
      </c>
      <c r="H70" s="6" t="s">
        <v>51</v>
      </c>
    </row>
    <row r="71" spans="1:8" ht="30" customHeight="1" x14ac:dyDescent="0.25">
      <c r="A71" s="1" t="s">
        <v>58</v>
      </c>
      <c r="B71" s="2" t="s">
        <v>427</v>
      </c>
      <c r="C71" s="1">
        <v>1</v>
      </c>
      <c r="D71" s="3">
        <v>650000</v>
      </c>
      <c r="E71" s="3">
        <f t="shared" si="2"/>
        <v>650000</v>
      </c>
      <c r="F71" s="4">
        <v>650000</v>
      </c>
      <c r="G71" s="5">
        <v>44363</v>
      </c>
      <c r="H71" s="6" t="s">
        <v>59</v>
      </c>
    </row>
    <row r="72" spans="1:8" ht="30" customHeight="1" x14ac:dyDescent="0.25">
      <c r="A72" s="1" t="s">
        <v>386</v>
      </c>
      <c r="B72" s="2" t="s">
        <v>71</v>
      </c>
      <c r="C72" s="1">
        <v>40</v>
      </c>
      <c r="D72" s="3">
        <v>3700</v>
      </c>
      <c r="E72" s="3">
        <f t="shared" si="2"/>
        <v>148000</v>
      </c>
      <c r="F72" s="4">
        <v>148000</v>
      </c>
      <c r="G72" s="5">
        <v>44364</v>
      </c>
      <c r="H72" s="6" t="s">
        <v>51</v>
      </c>
    </row>
    <row r="73" spans="1:8" ht="30" customHeight="1" x14ac:dyDescent="0.25">
      <c r="A73" s="52" t="s">
        <v>72</v>
      </c>
      <c r="B73" s="2" t="s">
        <v>73</v>
      </c>
      <c r="C73" s="1">
        <v>6</v>
      </c>
      <c r="D73" s="3">
        <v>10000</v>
      </c>
      <c r="E73" s="3">
        <f t="shared" si="2"/>
        <v>60000</v>
      </c>
      <c r="F73" s="53">
        <v>167850</v>
      </c>
      <c r="G73" s="54">
        <v>44372</v>
      </c>
      <c r="H73" s="55" t="s">
        <v>51</v>
      </c>
    </row>
    <row r="74" spans="1:8" ht="30" customHeight="1" x14ac:dyDescent="0.25">
      <c r="A74" s="52"/>
      <c r="B74" s="2" t="s">
        <v>74</v>
      </c>
      <c r="C74" s="1">
        <v>6</v>
      </c>
      <c r="D74" s="3">
        <v>2500</v>
      </c>
      <c r="E74" s="3">
        <f t="shared" si="2"/>
        <v>15000</v>
      </c>
      <c r="F74" s="53"/>
      <c r="G74" s="54"/>
      <c r="H74" s="55"/>
    </row>
    <row r="75" spans="1:8" ht="30" customHeight="1" x14ac:dyDescent="0.25">
      <c r="A75" s="52"/>
      <c r="B75" s="2" t="s">
        <v>75</v>
      </c>
      <c r="C75" s="1">
        <v>6</v>
      </c>
      <c r="D75" s="3">
        <v>10000</v>
      </c>
      <c r="E75" s="3">
        <f t="shared" si="2"/>
        <v>60000</v>
      </c>
      <c r="F75" s="53"/>
      <c r="G75" s="54"/>
      <c r="H75" s="55"/>
    </row>
    <row r="76" spans="1:8" ht="30" customHeight="1" x14ac:dyDescent="0.25">
      <c r="A76" s="52"/>
      <c r="B76" s="2" t="s">
        <v>76</v>
      </c>
      <c r="C76" s="1">
        <v>6</v>
      </c>
      <c r="D76" s="3">
        <v>5475</v>
      </c>
      <c r="E76" s="3">
        <f t="shared" si="2"/>
        <v>32850</v>
      </c>
      <c r="F76" s="53"/>
      <c r="G76" s="54"/>
      <c r="H76" s="55"/>
    </row>
    <row r="77" spans="1:8" ht="30" customHeight="1" x14ac:dyDescent="0.25">
      <c r="A77" s="1" t="s">
        <v>58</v>
      </c>
      <c r="B77" s="2" t="s">
        <v>428</v>
      </c>
      <c r="C77" s="1">
        <v>1</v>
      </c>
      <c r="D77" s="3">
        <v>338500</v>
      </c>
      <c r="E77" s="3">
        <f t="shared" si="2"/>
        <v>338500</v>
      </c>
      <c r="F77" s="4">
        <v>338500</v>
      </c>
      <c r="G77" s="5">
        <v>44372</v>
      </c>
      <c r="H77" s="6" t="s">
        <v>59</v>
      </c>
    </row>
    <row r="78" spans="1:8" ht="30" customHeight="1" x14ac:dyDescent="0.25">
      <c r="A78" s="52" t="s">
        <v>385</v>
      </c>
      <c r="B78" s="2" t="s">
        <v>77</v>
      </c>
      <c r="C78" s="1">
        <v>1</v>
      </c>
      <c r="D78" s="3">
        <v>29257.69</v>
      </c>
      <c r="E78" s="3">
        <f t="shared" si="2"/>
        <v>29257.69</v>
      </c>
      <c r="F78" s="53">
        <v>187500</v>
      </c>
      <c r="G78" s="54">
        <v>44372</v>
      </c>
      <c r="H78" s="55" t="s">
        <v>78</v>
      </c>
    </row>
    <row r="79" spans="1:8" ht="30" customHeight="1" x14ac:dyDescent="0.25">
      <c r="A79" s="52"/>
      <c r="B79" s="2" t="s">
        <v>79</v>
      </c>
      <c r="C79" s="1">
        <v>1</v>
      </c>
      <c r="D79" s="3">
        <v>66874.720000000001</v>
      </c>
      <c r="E79" s="3">
        <f t="shared" si="2"/>
        <v>66874.720000000001</v>
      </c>
      <c r="F79" s="53"/>
      <c r="G79" s="54"/>
      <c r="H79" s="55"/>
    </row>
    <row r="80" spans="1:8" ht="30" customHeight="1" x14ac:dyDescent="0.25">
      <c r="A80" s="52"/>
      <c r="B80" s="2" t="s">
        <v>80</v>
      </c>
      <c r="C80" s="1">
        <v>1</v>
      </c>
      <c r="D80" s="3">
        <v>78828.58</v>
      </c>
      <c r="E80" s="3">
        <f t="shared" si="2"/>
        <v>78828.58</v>
      </c>
      <c r="F80" s="53"/>
      <c r="G80" s="54"/>
      <c r="H80" s="55"/>
    </row>
    <row r="81" spans="1:8" ht="30" customHeight="1" x14ac:dyDescent="0.25">
      <c r="A81" s="52"/>
      <c r="B81" s="2" t="s">
        <v>81</v>
      </c>
      <c r="C81" s="1">
        <v>1</v>
      </c>
      <c r="D81" s="3">
        <v>12539.01</v>
      </c>
      <c r="E81" s="3">
        <f t="shared" si="2"/>
        <v>12539.01</v>
      </c>
      <c r="F81" s="53"/>
      <c r="G81" s="54"/>
      <c r="H81" s="55"/>
    </row>
    <row r="82" spans="1:8" ht="30" customHeight="1" x14ac:dyDescent="0.25">
      <c r="A82" s="52" t="s">
        <v>82</v>
      </c>
      <c r="B82" s="2" t="s">
        <v>83</v>
      </c>
      <c r="C82" s="1">
        <v>10</v>
      </c>
      <c r="D82" s="3">
        <v>3120</v>
      </c>
      <c r="E82" s="3">
        <f t="shared" si="2"/>
        <v>31200</v>
      </c>
      <c r="F82" s="53">
        <v>1655000</v>
      </c>
      <c r="G82" s="54">
        <v>44376</v>
      </c>
      <c r="H82" s="55" t="s">
        <v>84</v>
      </c>
    </row>
    <row r="83" spans="1:8" ht="30" customHeight="1" x14ac:dyDescent="0.25">
      <c r="A83" s="52"/>
      <c r="B83" s="2" t="s">
        <v>85</v>
      </c>
      <c r="C83" s="1">
        <v>20</v>
      </c>
      <c r="D83" s="3">
        <v>3250</v>
      </c>
      <c r="E83" s="3">
        <f t="shared" si="2"/>
        <v>65000</v>
      </c>
      <c r="F83" s="53"/>
      <c r="G83" s="54"/>
      <c r="H83" s="55"/>
    </row>
    <row r="84" spans="1:8" ht="30" customHeight="1" x14ac:dyDescent="0.25">
      <c r="A84" s="52"/>
      <c r="B84" s="2" t="s">
        <v>86</v>
      </c>
      <c r="C84" s="1">
        <v>20</v>
      </c>
      <c r="D84" s="3">
        <v>3250</v>
      </c>
      <c r="E84" s="3">
        <f t="shared" si="2"/>
        <v>65000</v>
      </c>
      <c r="F84" s="53"/>
      <c r="G84" s="54"/>
      <c r="H84" s="55"/>
    </row>
    <row r="85" spans="1:8" ht="30" customHeight="1" x14ac:dyDescent="0.25">
      <c r="A85" s="52"/>
      <c r="B85" s="2" t="s">
        <v>87</v>
      </c>
      <c r="C85" s="1">
        <v>10</v>
      </c>
      <c r="D85" s="3">
        <v>5200</v>
      </c>
      <c r="E85" s="3">
        <f t="shared" si="2"/>
        <v>52000</v>
      </c>
      <c r="F85" s="53"/>
      <c r="G85" s="54"/>
      <c r="H85" s="55"/>
    </row>
    <row r="86" spans="1:8" ht="30" customHeight="1" x14ac:dyDescent="0.25">
      <c r="A86" s="52"/>
      <c r="B86" s="2" t="s">
        <v>88</v>
      </c>
      <c r="C86" s="1">
        <v>10</v>
      </c>
      <c r="D86" s="3">
        <v>1600</v>
      </c>
      <c r="E86" s="3">
        <f t="shared" si="2"/>
        <v>16000</v>
      </c>
      <c r="F86" s="53"/>
      <c r="G86" s="54"/>
      <c r="H86" s="55"/>
    </row>
    <row r="87" spans="1:8" ht="30" customHeight="1" x14ac:dyDescent="0.25">
      <c r="A87" s="52"/>
      <c r="B87" s="2" t="s">
        <v>89</v>
      </c>
      <c r="C87" s="1">
        <v>10</v>
      </c>
      <c r="D87" s="3">
        <v>7290</v>
      </c>
      <c r="E87" s="3">
        <f t="shared" si="2"/>
        <v>72900</v>
      </c>
      <c r="F87" s="53"/>
      <c r="G87" s="54"/>
      <c r="H87" s="55"/>
    </row>
    <row r="88" spans="1:8" ht="30" customHeight="1" x14ac:dyDescent="0.25">
      <c r="A88" s="52"/>
      <c r="B88" s="2" t="s">
        <v>90</v>
      </c>
      <c r="C88" s="1">
        <v>10</v>
      </c>
      <c r="D88" s="3">
        <v>123650</v>
      </c>
      <c r="E88" s="3">
        <f t="shared" si="2"/>
        <v>1236500</v>
      </c>
      <c r="F88" s="53"/>
      <c r="G88" s="54"/>
      <c r="H88" s="55"/>
    </row>
    <row r="89" spans="1:8" ht="30" customHeight="1" x14ac:dyDescent="0.25">
      <c r="A89" s="52"/>
      <c r="B89" s="2" t="s">
        <v>91</v>
      </c>
      <c r="C89" s="1">
        <v>10</v>
      </c>
      <c r="D89" s="3">
        <v>5540</v>
      </c>
      <c r="E89" s="3">
        <f t="shared" si="2"/>
        <v>55400</v>
      </c>
      <c r="F89" s="53"/>
      <c r="G89" s="54"/>
      <c r="H89" s="55"/>
    </row>
    <row r="90" spans="1:8" ht="30" customHeight="1" x14ac:dyDescent="0.25">
      <c r="A90" s="52"/>
      <c r="B90" s="2" t="s">
        <v>92</v>
      </c>
      <c r="C90" s="1">
        <v>10</v>
      </c>
      <c r="D90" s="3">
        <v>4900</v>
      </c>
      <c r="E90" s="3">
        <f t="shared" si="2"/>
        <v>49000</v>
      </c>
      <c r="F90" s="53"/>
      <c r="G90" s="54"/>
      <c r="H90" s="55"/>
    </row>
    <row r="91" spans="1:8" ht="30" customHeight="1" x14ac:dyDescent="0.25">
      <c r="A91" s="52"/>
      <c r="B91" s="2" t="s">
        <v>93</v>
      </c>
      <c r="C91" s="1">
        <v>10</v>
      </c>
      <c r="D91" s="3">
        <v>1200</v>
      </c>
      <c r="E91" s="3">
        <f t="shared" si="2"/>
        <v>12000</v>
      </c>
      <c r="F91" s="53"/>
      <c r="G91" s="54"/>
      <c r="H91" s="55"/>
    </row>
    <row r="92" spans="1:8" ht="30" customHeight="1" x14ac:dyDescent="0.25">
      <c r="A92" s="1" t="s">
        <v>94</v>
      </c>
      <c r="B92" s="2" t="s">
        <v>414</v>
      </c>
      <c r="C92" s="1">
        <v>15</v>
      </c>
      <c r="D92" s="3">
        <v>2400</v>
      </c>
      <c r="E92" s="3">
        <f t="shared" si="2"/>
        <v>36000</v>
      </c>
      <c r="F92" s="4">
        <v>36000</v>
      </c>
      <c r="G92" s="5">
        <v>44375</v>
      </c>
      <c r="H92" s="6" t="s">
        <v>95</v>
      </c>
    </row>
    <row r="93" spans="1:8" ht="30" customHeight="1" x14ac:dyDescent="0.25">
      <c r="A93" s="52" t="s">
        <v>44</v>
      </c>
      <c r="B93" s="2" t="s">
        <v>96</v>
      </c>
      <c r="C93" s="1">
        <v>40</v>
      </c>
      <c r="D93" s="3">
        <v>3050</v>
      </c>
      <c r="E93" s="3">
        <f t="shared" si="2"/>
        <v>122000</v>
      </c>
      <c r="F93" s="53">
        <v>470000</v>
      </c>
      <c r="G93" s="54">
        <v>44379</v>
      </c>
      <c r="H93" s="55" t="s">
        <v>51</v>
      </c>
    </row>
    <row r="94" spans="1:8" ht="30" customHeight="1" x14ac:dyDescent="0.25">
      <c r="A94" s="52"/>
      <c r="B94" s="2" t="s">
        <v>97</v>
      </c>
      <c r="C94" s="1">
        <v>2</v>
      </c>
      <c r="D94" s="3">
        <v>60500</v>
      </c>
      <c r="E94" s="3">
        <f t="shared" si="2"/>
        <v>121000</v>
      </c>
      <c r="F94" s="53"/>
      <c r="G94" s="54"/>
      <c r="H94" s="55"/>
    </row>
    <row r="95" spans="1:8" ht="30" customHeight="1" x14ac:dyDescent="0.25">
      <c r="A95" s="52"/>
      <c r="B95" s="2" t="s">
        <v>98</v>
      </c>
      <c r="C95" s="1">
        <v>2</v>
      </c>
      <c r="D95" s="3">
        <v>113500</v>
      </c>
      <c r="E95" s="3">
        <f t="shared" si="2"/>
        <v>227000</v>
      </c>
      <c r="F95" s="53"/>
      <c r="G95" s="54"/>
      <c r="H95" s="55"/>
    </row>
    <row r="96" spans="1:8" ht="30" customHeight="1" x14ac:dyDescent="0.25">
      <c r="A96" s="52" t="s">
        <v>8</v>
      </c>
      <c r="B96" s="2" t="s">
        <v>440</v>
      </c>
      <c r="C96" s="1">
        <v>1</v>
      </c>
      <c r="D96" s="3">
        <v>8086.42</v>
      </c>
      <c r="E96" s="3">
        <f t="shared" si="2"/>
        <v>8086.42</v>
      </c>
      <c r="F96" s="53">
        <v>100000</v>
      </c>
      <c r="G96" s="54">
        <v>44383</v>
      </c>
      <c r="H96" s="55" t="s">
        <v>10</v>
      </c>
    </row>
    <row r="97" spans="1:8" ht="30" customHeight="1" x14ac:dyDescent="0.25">
      <c r="A97" s="52"/>
      <c r="B97" s="2" t="s">
        <v>441</v>
      </c>
      <c r="C97" s="1">
        <v>1</v>
      </c>
      <c r="D97" s="3">
        <v>14814.81</v>
      </c>
      <c r="E97" s="3">
        <f t="shared" si="2"/>
        <v>14814.81</v>
      </c>
      <c r="F97" s="53"/>
      <c r="G97" s="54"/>
      <c r="H97" s="55"/>
    </row>
    <row r="98" spans="1:8" ht="30" customHeight="1" x14ac:dyDescent="0.25">
      <c r="A98" s="52"/>
      <c r="B98" s="2" t="s">
        <v>442</v>
      </c>
      <c r="C98" s="1">
        <v>1</v>
      </c>
      <c r="D98" s="3">
        <v>8888.89</v>
      </c>
      <c r="E98" s="3">
        <f t="shared" si="2"/>
        <v>8888.89</v>
      </c>
      <c r="F98" s="53"/>
      <c r="G98" s="54"/>
      <c r="H98" s="55"/>
    </row>
    <row r="99" spans="1:8" ht="30" customHeight="1" x14ac:dyDescent="0.25">
      <c r="A99" s="52"/>
      <c r="B99" s="2" t="s">
        <v>443</v>
      </c>
      <c r="C99" s="1">
        <v>1</v>
      </c>
      <c r="D99" s="3">
        <v>65709.88</v>
      </c>
      <c r="E99" s="3">
        <f t="shared" ref="E99:E130" si="3">C99*D99</f>
        <v>65709.88</v>
      </c>
      <c r="F99" s="53"/>
      <c r="G99" s="54"/>
      <c r="H99" s="55"/>
    </row>
    <row r="100" spans="1:8" ht="30" customHeight="1" x14ac:dyDescent="0.25">
      <c r="A100" s="52"/>
      <c r="B100" s="2" t="s">
        <v>415</v>
      </c>
      <c r="C100" s="1">
        <v>1</v>
      </c>
      <c r="D100" s="3">
        <v>2500</v>
      </c>
      <c r="E100" s="3">
        <f t="shared" si="3"/>
        <v>2500</v>
      </c>
      <c r="F100" s="53"/>
      <c r="G100" s="54"/>
      <c r="H100" s="55"/>
    </row>
    <row r="101" spans="1:8" ht="30" customHeight="1" x14ac:dyDescent="0.25">
      <c r="A101" s="52" t="s">
        <v>8</v>
      </c>
      <c r="B101" s="2" t="s">
        <v>99</v>
      </c>
      <c r="C101" s="1">
        <v>4</v>
      </c>
      <c r="D101" s="3">
        <v>1028.72</v>
      </c>
      <c r="E101" s="3">
        <f t="shared" si="3"/>
        <v>4114.88</v>
      </c>
      <c r="F101" s="53">
        <v>26150</v>
      </c>
      <c r="G101" s="54">
        <v>44384</v>
      </c>
      <c r="H101" s="55" t="s">
        <v>10</v>
      </c>
    </row>
    <row r="102" spans="1:8" ht="30" customHeight="1" x14ac:dyDescent="0.25">
      <c r="A102" s="52"/>
      <c r="B102" s="2" t="s">
        <v>429</v>
      </c>
      <c r="C102" s="1">
        <v>4</v>
      </c>
      <c r="D102" s="3">
        <v>1632.57</v>
      </c>
      <c r="E102" s="3">
        <f t="shared" si="3"/>
        <v>6530.28</v>
      </c>
      <c r="F102" s="53"/>
      <c r="G102" s="54"/>
      <c r="H102" s="55"/>
    </row>
    <row r="103" spans="1:8" ht="30" customHeight="1" x14ac:dyDescent="0.25">
      <c r="A103" s="52"/>
      <c r="B103" s="2" t="s">
        <v>100</v>
      </c>
      <c r="C103" s="1">
        <v>4</v>
      </c>
      <c r="D103" s="3">
        <v>1459.75</v>
      </c>
      <c r="E103" s="3">
        <f t="shared" si="3"/>
        <v>5839</v>
      </c>
      <c r="F103" s="53"/>
      <c r="G103" s="54"/>
      <c r="H103" s="55"/>
    </row>
    <row r="104" spans="1:8" ht="30" customHeight="1" x14ac:dyDescent="0.25">
      <c r="A104" s="52"/>
      <c r="B104" s="2" t="s">
        <v>101</v>
      </c>
      <c r="C104" s="1">
        <v>4</v>
      </c>
      <c r="D104" s="3">
        <v>2416.46</v>
      </c>
      <c r="E104" s="3">
        <f t="shared" si="3"/>
        <v>9665.84</v>
      </c>
      <c r="F104" s="53"/>
      <c r="G104" s="54"/>
      <c r="H104" s="55"/>
    </row>
    <row r="105" spans="1:8" ht="30" customHeight="1" x14ac:dyDescent="0.25">
      <c r="A105" s="1" t="s">
        <v>102</v>
      </c>
      <c r="B105" s="2" t="s">
        <v>428</v>
      </c>
      <c r="C105" s="1">
        <v>1</v>
      </c>
      <c r="D105" s="3">
        <v>338500</v>
      </c>
      <c r="E105" s="3">
        <f t="shared" si="3"/>
        <v>338500</v>
      </c>
      <c r="F105" s="4">
        <v>338500</v>
      </c>
      <c r="G105" s="5">
        <v>44391</v>
      </c>
      <c r="H105" s="6" t="s">
        <v>59</v>
      </c>
    </row>
    <row r="106" spans="1:8" ht="30" customHeight="1" x14ac:dyDescent="0.25">
      <c r="A106" s="52" t="s">
        <v>385</v>
      </c>
      <c r="B106" s="2" t="s">
        <v>103</v>
      </c>
      <c r="C106" s="1">
        <v>1</v>
      </c>
      <c r="D106" s="3">
        <v>29257.69</v>
      </c>
      <c r="E106" s="3">
        <f t="shared" si="3"/>
        <v>29257.69</v>
      </c>
      <c r="F106" s="53">
        <v>187500</v>
      </c>
      <c r="G106" s="54">
        <v>44391</v>
      </c>
      <c r="H106" s="55" t="s">
        <v>78</v>
      </c>
    </row>
    <row r="107" spans="1:8" ht="30" customHeight="1" x14ac:dyDescent="0.25">
      <c r="A107" s="52"/>
      <c r="B107" s="2" t="s">
        <v>79</v>
      </c>
      <c r="C107" s="1">
        <v>1</v>
      </c>
      <c r="D107" s="3">
        <v>66874.720000000001</v>
      </c>
      <c r="E107" s="3">
        <f t="shared" si="3"/>
        <v>66874.720000000001</v>
      </c>
      <c r="F107" s="53"/>
      <c r="G107" s="54"/>
      <c r="H107" s="55"/>
    </row>
    <row r="108" spans="1:8" ht="30" customHeight="1" x14ac:dyDescent="0.25">
      <c r="A108" s="52"/>
      <c r="B108" s="2" t="s">
        <v>80</v>
      </c>
      <c r="C108" s="1">
        <v>1</v>
      </c>
      <c r="D108" s="3">
        <v>78828.58</v>
      </c>
      <c r="E108" s="3">
        <f t="shared" si="3"/>
        <v>78828.58</v>
      </c>
      <c r="F108" s="53"/>
      <c r="G108" s="54"/>
      <c r="H108" s="55"/>
    </row>
    <row r="109" spans="1:8" ht="30" customHeight="1" x14ac:dyDescent="0.25">
      <c r="A109" s="52"/>
      <c r="B109" s="2" t="s">
        <v>104</v>
      </c>
      <c r="C109" s="1">
        <v>1</v>
      </c>
      <c r="D109" s="3">
        <v>12539.01</v>
      </c>
      <c r="E109" s="3">
        <f t="shared" si="3"/>
        <v>12539.01</v>
      </c>
      <c r="F109" s="53"/>
      <c r="G109" s="54"/>
      <c r="H109" s="55"/>
    </row>
    <row r="110" spans="1:8" ht="30" customHeight="1" x14ac:dyDescent="0.25">
      <c r="A110" s="1" t="s">
        <v>54</v>
      </c>
      <c r="B110" s="2" t="s">
        <v>105</v>
      </c>
      <c r="C110" s="1">
        <v>10</v>
      </c>
      <c r="D110" s="3">
        <v>3500</v>
      </c>
      <c r="E110" s="3">
        <f t="shared" si="3"/>
        <v>35000</v>
      </c>
      <c r="F110" s="4">
        <v>35000</v>
      </c>
      <c r="G110" s="5">
        <v>44392</v>
      </c>
      <c r="H110" s="6" t="s">
        <v>45</v>
      </c>
    </row>
    <row r="111" spans="1:8" ht="30" customHeight="1" x14ac:dyDescent="0.25">
      <c r="A111" s="1" t="s">
        <v>106</v>
      </c>
      <c r="B111" s="2" t="s">
        <v>107</v>
      </c>
      <c r="C111" s="1">
        <v>2</v>
      </c>
      <c r="D111" s="3">
        <v>3910</v>
      </c>
      <c r="E111" s="3">
        <f t="shared" si="3"/>
        <v>7820</v>
      </c>
      <c r="F111" s="4">
        <v>7820</v>
      </c>
      <c r="G111" s="5">
        <v>44403</v>
      </c>
      <c r="H111" s="6" t="s">
        <v>70</v>
      </c>
    </row>
    <row r="112" spans="1:8" ht="30" customHeight="1" x14ac:dyDescent="0.25">
      <c r="A112" s="1" t="s">
        <v>108</v>
      </c>
      <c r="B112" s="2" t="s">
        <v>109</v>
      </c>
      <c r="C112" s="1">
        <v>1</v>
      </c>
      <c r="D112" s="3">
        <v>84750</v>
      </c>
      <c r="E112" s="3">
        <f t="shared" si="3"/>
        <v>84750</v>
      </c>
      <c r="F112" s="4">
        <v>84750</v>
      </c>
      <c r="G112" s="5">
        <v>44406</v>
      </c>
      <c r="H112" s="6" t="s">
        <v>110</v>
      </c>
    </row>
    <row r="113" spans="1:8" ht="30" customHeight="1" x14ac:dyDescent="0.25">
      <c r="A113" s="1" t="s">
        <v>108</v>
      </c>
      <c r="B113" s="2" t="s">
        <v>111</v>
      </c>
      <c r="C113" s="1">
        <v>1</v>
      </c>
      <c r="D113" s="3">
        <v>134500</v>
      </c>
      <c r="E113" s="3">
        <f t="shared" si="3"/>
        <v>134500</v>
      </c>
      <c r="F113" s="4">
        <v>134500</v>
      </c>
      <c r="G113" s="5">
        <v>44406</v>
      </c>
      <c r="H113" s="6" t="s">
        <v>110</v>
      </c>
    </row>
    <row r="114" spans="1:8" ht="30" customHeight="1" x14ac:dyDescent="0.25">
      <c r="A114" s="1" t="s">
        <v>112</v>
      </c>
      <c r="B114" s="2" t="s">
        <v>113</v>
      </c>
      <c r="C114" s="1">
        <v>8</v>
      </c>
      <c r="D114" s="3">
        <v>84600</v>
      </c>
      <c r="E114" s="3">
        <f t="shared" si="3"/>
        <v>676800</v>
      </c>
      <c r="F114" s="4">
        <v>676800</v>
      </c>
      <c r="G114" s="5">
        <v>44426</v>
      </c>
      <c r="H114" s="6" t="s">
        <v>10</v>
      </c>
    </row>
    <row r="115" spans="1:8" ht="30" customHeight="1" x14ac:dyDescent="0.25">
      <c r="A115" s="1" t="s">
        <v>114</v>
      </c>
      <c r="B115" s="2" t="s">
        <v>416</v>
      </c>
      <c r="C115" s="1">
        <v>2</v>
      </c>
      <c r="D115" s="3">
        <v>22663</v>
      </c>
      <c r="E115" s="3">
        <f t="shared" si="3"/>
        <v>45326</v>
      </c>
      <c r="F115" s="4">
        <v>45326</v>
      </c>
      <c r="G115" s="5">
        <v>44433</v>
      </c>
      <c r="H115" s="6" t="s">
        <v>115</v>
      </c>
    </row>
    <row r="116" spans="1:8" ht="30" customHeight="1" x14ac:dyDescent="0.25">
      <c r="A116" s="52" t="s">
        <v>116</v>
      </c>
      <c r="B116" s="2" t="s">
        <v>417</v>
      </c>
      <c r="C116" s="1">
        <v>1</v>
      </c>
      <c r="D116" s="3">
        <v>44000</v>
      </c>
      <c r="E116" s="3">
        <f t="shared" si="3"/>
        <v>44000</v>
      </c>
      <c r="F116" s="53">
        <v>55200</v>
      </c>
      <c r="G116" s="54">
        <v>44435</v>
      </c>
      <c r="H116" s="55" t="s">
        <v>95</v>
      </c>
    </row>
    <row r="117" spans="1:8" ht="30" customHeight="1" x14ac:dyDescent="0.25">
      <c r="A117" s="52"/>
      <c r="B117" s="2" t="s">
        <v>418</v>
      </c>
      <c r="C117" s="1">
        <v>8</v>
      </c>
      <c r="D117" s="3">
        <v>1400</v>
      </c>
      <c r="E117" s="3">
        <f t="shared" si="3"/>
        <v>11200</v>
      </c>
      <c r="F117" s="53"/>
      <c r="G117" s="54"/>
      <c r="H117" s="55"/>
    </row>
    <row r="118" spans="1:8" ht="30" customHeight="1" x14ac:dyDescent="0.25">
      <c r="A118" s="1" t="s">
        <v>117</v>
      </c>
      <c r="B118" s="2" t="s">
        <v>419</v>
      </c>
      <c r="C118" s="1">
        <v>4</v>
      </c>
      <c r="D118" s="3">
        <v>31200</v>
      </c>
      <c r="E118" s="3">
        <f t="shared" si="3"/>
        <v>124800</v>
      </c>
      <c r="F118" s="4">
        <v>124800</v>
      </c>
      <c r="G118" s="5">
        <v>44438</v>
      </c>
      <c r="H118" s="6" t="s">
        <v>118</v>
      </c>
    </row>
    <row r="119" spans="1:8" ht="30" customHeight="1" x14ac:dyDescent="0.25">
      <c r="A119" s="1" t="s">
        <v>117</v>
      </c>
      <c r="B119" s="2" t="s">
        <v>119</v>
      </c>
      <c r="C119" s="1">
        <v>2</v>
      </c>
      <c r="D119" s="3">
        <v>15000</v>
      </c>
      <c r="E119" s="3">
        <f t="shared" si="3"/>
        <v>30000</v>
      </c>
      <c r="F119" s="4">
        <v>30000</v>
      </c>
      <c r="G119" s="5">
        <v>44452</v>
      </c>
      <c r="H119" s="6" t="s">
        <v>118</v>
      </c>
    </row>
    <row r="120" spans="1:8" ht="30" customHeight="1" x14ac:dyDescent="0.25">
      <c r="A120" s="1" t="s">
        <v>120</v>
      </c>
      <c r="B120" s="2" t="s">
        <v>444</v>
      </c>
      <c r="C120" s="1">
        <v>13</v>
      </c>
      <c r="D120" s="3">
        <v>460.32</v>
      </c>
      <c r="E120" s="3">
        <f t="shared" si="3"/>
        <v>5984.16</v>
      </c>
      <c r="F120" s="4">
        <v>5984.16</v>
      </c>
      <c r="G120" s="5">
        <v>44453</v>
      </c>
      <c r="H120" s="6" t="s">
        <v>121</v>
      </c>
    </row>
    <row r="121" spans="1:8" ht="30" customHeight="1" x14ac:dyDescent="0.25">
      <c r="A121" s="1" t="s">
        <v>116</v>
      </c>
      <c r="B121" s="2" t="s">
        <v>445</v>
      </c>
      <c r="C121" s="1">
        <v>2</v>
      </c>
      <c r="D121" s="3">
        <v>3900</v>
      </c>
      <c r="E121" s="3">
        <f t="shared" si="3"/>
        <v>7800</v>
      </c>
      <c r="F121" s="4">
        <v>7800</v>
      </c>
      <c r="G121" s="5">
        <v>44459</v>
      </c>
      <c r="H121" s="6" t="s">
        <v>95</v>
      </c>
    </row>
    <row r="122" spans="1:8" ht="30" customHeight="1" x14ac:dyDescent="0.25">
      <c r="A122" s="1" t="s">
        <v>122</v>
      </c>
      <c r="B122" s="2" t="s">
        <v>123</v>
      </c>
      <c r="C122" s="1">
        <v>20</v>
      </c>
      <c r="D122" s="3">
        <v>2028</v>
      </c>
      <c r="E122" s="3">
        <f t="shared" si="3"/>
        <v>40560</v>
      </c>
      <c r="F122" s="4">
        <v>40560</v>
      </c>
      <c r="G122" s="5">
        <v>44460</v>
      </c>
      <c r="H122" s="6" t="s">
        <v>124</v>
      </c>
    </row>
    <row r="123" spans="1:8" ht="30" customHeight="1" x14ac:dyDescent="0.25">
      <c r="A123" s="1" t="s">
        <v>125</v>
      </c>
      <c r="B123" s="2" t="s">
        <v>126</v>
      </c>
      <c r="C123" s="1">
        <v>13</v>
      </c>
      <c r="D123" s="3">
        <v>1019</v>
      </c>
      <c r="E123" s="3">
        <f t="shared" si="3"/>
        <v>13247</v>
      </c>
      <c r="F123" s="4">
        <v>13247</v>
      </c>
      <c r="G123" s="5">
        <v>44459</v>
      </c>
      <c r="H123" s="6" t="s">
        <v>127</v>
      </c>
    </row>
    <row r="124" spans="1:8" ht="30" customHeight="1" x14ac:dyDescent="0.25">
      <c r="A124" s="1" t="s">
        <v>82</v>
      </c>
      <c r="B124" s="2" t="s">
        <v>128</v>
      </c>
      <c r="C124" s="1">
        <v>10</v>
      </c>
      <c r="D124" s="3">
        <v>13000</v>
      </c>
      <c r="E124" s="3">
        <f t="shared" si="3"/>
        <v>130000</v>
      </c>
      <c r="F124" s="4">
        <v>130000</v>
      </c>
      <c r="G124" s="5">
        <v>44442</v>
      </c>
      <c r="H124" s="6" t="s">
        <v>55</v>
      </c>
    </row>
    <row r="125" spans="1:8" ht="30" customHeight="1" x14ac:dyDescent="0.25">
      <c r="A125" s="1" t="s">
        <v>129</v>
      </c>
      <c r="B125" s="2" t="s">
        <v>420</v>
      </c>
      <c r="C125" s="1">
        <v>5</v>
      </c>
      <c r="D125" s="3">
        <v>7590</v>
      </c>
      <c r="E125" s="3">
        <f t="shared" si="3"/>
        <v>37950</v>
      </c>
      <c r="F125" s="4">
        <v>37950</v>
      </c>
      <c r="G125" s="5">
        <v>44467</v>
      </c>
      <c r="H125" s="6" t="s">
        <v>130</v>
      </c>
    </row>
    <row r="126" spans="1:8" ht="30" customHeight="1" x14ac:dyDescent="0.25">
      <c r="A126" s="52" t="s">
        <v>131</v>
      </c>
      <c r="B126" s="2" t="s">
        <v>421</v>
      </c>
      <c r="C126" s="1">
        <v>5</v>
      </c>
      <c r="D126" s="3">
        <v>2059</v>
      </c>
      <c r="E126" s="3">
        <f t="shared" si="3"/>
        <v>10295</v>
      </c>
      <c r="F126" s="53">
        <v>32393</v>
      </c>
      <c r="G126" s="54">
        <v>44468</v>
      </c>
      <c r="H126" s="55" t="s">
        <v>132</v>
      </c>
    </row>
    <row r="127" spans="1:8" ht="30" customHeight="1" x14ac:dyDescent="0.25">
      <c r="A127" s="52"/>
      <c r="B127" s="2" t="s">
        <v>422</v>
      </c>
      <c r="C127" s="1">
        <v>2</v>
      </c>
      <c r="D127" s="3">
        <v>2174</v>
      </c>
      <c r="E127" s="3">
        <f t="shared" si="3"/>
        <v>4348</v>
      </c>
      <c r="F127" s="53"/>
      <c r="G127" s="54"/>
      <c r="H127" s="55"/>
    </row>
    <row r="128" spans="1:8" ht="30" customHeight="1" x14ac:dyDescent="0.25">
      <c r="A128" s="52"/>
      <c r="B128" s="2" t="s">
        <v>423</v>
      </c>
      <c r="C128" s="1">
        <v>1</v>
      </c>
      <c r="D128" s="3">
        <v>2950</v>
      </c>
      <c r="E128" s="3">
        <f t="shared" si="3"/>
        <v>2950</v>
      </c>
      <c r="F128" s="53"/>
      <c r="G128" s="54"/>
      <c r="H128" s="55"/>
    </row>
    <row r="129" spans="1:8" ht="30" customHeight="1" x14ac:dyDescent="0.25">
      <c r="A129" s="52"/>
      <c r="B129" s="2" t="s">
        <v>424</v>
      </c>
      <c r="C129" s="1">
        <v>4</v>
      </c>
      <c r="D129" s="3">
        <v>3700</v>
      </c>
      <c r="E129" s="3">
        <f t="shared" si="3"/>
        <v>14800</v>
      </c>
      <c r="F129" s="53"/>
      <c r="G129" s="54"/>
      <c r="H129" s="55"/>
    </row>
    <row r="130" spans="1:8" ht="30" customHeight="1" x14ac:dyDescent="0.25">
      <c r="A130" s="1" t="s">
        <v>133</v>
      </c>
      <c r="B130" s="2" t="s">
        <v>134</v>
      </c>
      <c r="C130" s="1">
        <v>10</v>
      </c>
      <c r="D130" s="3">
        <v>38200</v>
      </c>
      <c r="E130" s="3">
        <f t="shared" si="3"/>
        <v>382000</v>
      </c>
      <c r="F130" s="4">
        <v>382000</v>
      </c>
      <c r="G130" s="5">
        <v>44474</v>
      </c>
      <c r="H130" s="6" t="s">
        <v>118</v>
      </c>
    </row>
    <row r="131" spans="1:8" ht="30" customHeight="1" x14ac:dyDescent="0.25">
      <c r="A131" s="52" t="s">
        <v>135</v>
      </c>
      <c r="B131" s="2" t="s">
        <v>136</v>
      </c>
      <c r="C131" s="1">
        <v>1</v>
      </c>
      <c r="D131" s="3">
        <v>21000</v>
      </c>
      <c r="E131" s="3">
        <f t="shared" ref="E131:E143" si="4">C131*D131</f>
        <v>21000</v>
      </c>
      <c r="F131" s="53">
        <v>900000</v>
      </c>
      <c r="G131" s="54">
        <v>44478</v>
      </c>
      <c r="H131" s="55" t="s">
        <v>137</v>
      </c>
    </row>
    <row r="132" spans="1:8" ht="30" customHeight="1" x14ac:dyDescent="0.25">
      <c r="A132" s="52"/>
      <c r="B132" s="2" t="s">
        <v>138</v>
      </c>
      <c r="C132" s="1">
        <v>1</v>
      </c>
      <c r="D132" s="3">
        <v>44000</v>
      </c>
      <c r="E132" s="3">
        <f t="shared" si="4"/>
        <v>44000</v>
      </c>
      <c r="F132" s="53"/>
      <c r="G132" s="54"/>
      <c r="H132" s="55"/>
    </row>
    <row r="133" spans="1:8" ht="30" customHeight="1" x14ac:dyDescent="0.25">
      <c r="A133" s="52"/>
      <c r="B133" s="2" t="s">
        <v>139</v>
      </c>
      <c r="C133" s="1">
        <v>1</v>
      </c>
      <c r="D133" s="3">
        <v>27000</v>
      </c>
      <c r="E133" s="3">
        <f t="shared" si="4"/>
        <v>27000</v>
      </c>
      <c r="F133" s="53"/>
      <c r="G133" s="54"/>
      <c r="H133" s="55"/>
    </row>
    <row r="134" spans="1:8" ht="30" customHeight="1" x14ac:dyDescent="0.25">
      <c r="A134" s="52"/>
      <c r="B134" s="2" t="s">
        <v>140</v>
      </c>
      <c r="C134" s="1">
        <v>1</v>
      </c>
      <c r="D134" s="3">
        <v>32500</v>
      </c>
      <c r="E134" s="3">
        <f t="shared" si="4"/>
        <v>32500</v>
      </c>
      <c r="F134" s="53"/>
      <c r="G134" s="54"/>
      <c r="H134" s="55"/>
    </row>
    <row r="135" spans="1:8" ht="30" customHeight="1" x14ac:dyDescent="0.25">
      <c r="A135" s="52"/>
      <c r="B135" s="2" t="s">
        <v>141</v>
      </c>
      <c r="C135" s="1">
        <v>1</v>
      </c>
      <c r="D135" s="3">
        <v>15500</v>
      </c>
      <c r="E135" s="3">
        <f t="shared" si="4"/>
        <v>15500</v>
      </c>
      <c r="F135" s="53"/>
      <c r="G135" s="54"/>
      <c r="H135" s="55"/>
    </row>
    <row r="136" spans="1:8" ht="30" customHeight="1" x14ac:dyDescent="0.25">
      <c r="A136" s="52"/>
      <c r="B136" s="2" t="s">
        <v>142</v>
      </c>
      <c r="C136" s="1">
        <v>1</v>
      </c>
      <c r="D136" s="3">
        <v>715000</v>
      </c>
      <c r="E136" s="3">
        <f t="shared" si="4"/>
        <v>715000</v>
      </c>
      <c r="F136" s="53"/>
      <c r="G136" s="54"/>
      <c r="H136" s="55"/>
    </row>
    <row r="137" spans="1:8" ht="30" customHeight="1" x14ac:dyDescent="0.25">
      <c r="A137" s="52"/>
      <c r="B137" s="2" t="s">
        <v>143</v>
      </c>
      <c r="C137" s="1">
        <v>1</v>
      </c>
      <c r="D137" s="3">
        <v>45000</v>
      </c>
      <c r="E137" s="3">
        <f t="shared" si="4"/>
        <v>45000</v>
      </c>
      <c r="F137" s="53"/>
      <c r="G137" s="54"/>
      <c r="H137" s="55"/>
    </row>
    <row r="138" spans="1:8" ht="30" customHeight="1" x14ac:dyDescent="0.25">
      <c r="A138" s="52" t="s">
        <v>144</v>
      </c>
      <c r="B138" s="2" t="s">
        <v>145</v>
      </c>
      <c r="C138" s="1">
        <v>1</v>
      </c>
      <c r="D138" s="3">
        <v>44000</v>
      </c>
      <c r="E138" s="3">
        <f t="shared" si="4"/>
        <v>44000</v>
      </c>
      <c r="F138" s="53">
        <v>244000</v>
      </c>
      <c r="G138" s="54">
        <v>44477</v>
      </c>
      <c r="H138" s="55" t="s">
        <v>146</v>
      </c>
    </row>
    <row r="139" spans="1:8" ht="30" customHeight="1" x14ac:dyDescent="0.25">
      <c r="A139" s="52"/>
      <c r="B139" s="2" t="s">
        <v>147</v>
      </c>
      <c r="C139" s="1">
        <v>8</v>
      </c>
      <c r="D139" s="3">
        <v>25000</v>
      </c>
      <c r="E139" s="3">
        <f t="shared" si="4"/>
        <v>200000</v>
      </c>
      <c r="F139" s="53"/>
      <c r="G139" s="54"/>
      <c r="H139" s="55"/>
    </row>
    <row r="140" spans="1:8" ht="30" customHeight="1" x14ac:dyDescent="0.25">
      <c r="A140" s="1" t="s">
        <v>108</v>
      </c>
      <c r="B140" s="2" t="s">
        <v>109</v>
      </c>
      <c r="C140" s="1">
        <v>1</v>
      </c>
      <c r="D140" s="3">
        <v>84750</v>
      </c>
      <c r="E140" s="3">
        <f t="shared" si="4"/>
        <v>84750</v>
      </c>
      <c r="F140" s="4">
        <v>84750</v>
      </c>
      <c r="G140" s="5">
        <v>44489</v>
      </c>
      <c r="H140" s="6" t="s">
        <v>110</v>
      </c>
    </row>
    <row r="141" spans="1:8" ht="30" customHeight="1" x14ac:dyDescent="0.25">
      <c r="A141" s="1" t="s">
        <v>72</v>
      </c>
      <c r="B141" s="2" t="s">
        <v>446</v>
      </c>
      <c r="C141" s="1">
        <v>4</v>
      </c>
      <c r="D141" s="3">
        <v>47840</v>
      </c>
      <c r="E141" s="3">
        <f t="shared" si="4"/>
        <v>191360</v>
      </c>
      <c r="F141" s="4">
        <v>191360</v>
      </c>
      <c r="G141" s="5">
        <v>44508</v>
      </c>
      <c r="H141" s="6" t="s">
        <v>148</v>
      </c>
    </row>
    <row r="142" spans="1:8" ht="30" customHeight="1" x14ac:dyDescent="0.25">
      <c r="A142" s="1" t="s">
        <v>58</v>
      </c>
      <c r="B142" s="2" t="s">
        <v>149</v>
      </c>
      <c r="C142" s="1">
        <v>3</v>
      </c>
      <c r="D142" s="3">
        <v>16500</v>
      </c>
      <c r="E142" s="3">
        <f t="shared" si="4"/>
        <v>49500</v>
      </c>
      <c r="F142" s="4">
        <v>49500</v>
      </c>
      <c r="G142" s="5">
        <v>44516</v>
      </c>
      <c r="H142" s="6" t="s">
        <v>150</v>
      </c>
    </row>
    <row r="143" spans="1:8" ht="30" customHeight="1" x14ac:dyDescent="0.25">
      <c r="A143" s="52" t="s">
        <v>151</v>
      </c>
      <c r="B143" s="2" t="s">
        <v>152</v>
      </c>
      <c r="C143" s="1">
        <v>1</v>
      </c>
      <c r="D143" s="3">
        <v>4855.82</v>
      </c>
      <c r="E143" s="3">
        <f t="shared" si="4"/>
        <v>4855.82</v>
      </c>
      <c r="F143" s="53">
        <v>19394</v>
      </c>
      <c r="G143" s="54">
        <v>44529</v>
      </c>
      <c r="H143" s="55" t="s">
        <v>153</v>
      </c>
    </row>
    <row r="144" spans="1:8" ht="30" customHeight="1" x14ac:dyDescent="0.25">
      <c r="A144" s="52"/>
      <c r="B144" s="2" t="s">
        <v>154</v>
      </c>
      <c r="C144" s="1">
        <v>16</v>
      </c>
      <c r="D144" s="3">
        <v>720.6</v>
      </c>
      <c r="E144" s="3">
        <v>11529.59</v>
      </c>
      <c r="F144" s="53"/>
      <c r="G144" s="54"/>
      <c r="H144" s="55"/>
    </row>
    <row r="145" spans="1:8" ht="30" customHeight="1" x14ac:dyDescent="0.25">
      <c r="A145" s="52"/>
      <c r="B145" s="2" t="s">
        <v>155</v>
      </c>
      <c r="C145" s="1">
        <v>1</v>
      </c>
      <c r="D145" s="3">
        <v>3008.59</v>
      </c>
      <c r="E145" s="3">
        <f t="shared" ref="E145:E163" si="5">C145*D145</f>
        <v>3008.59</v>
      </c>
      <c r="F145" s="53"/>
      <c r="G145" s="54"/>
      <c r="H145" s="55"/>
    </row>
    <row r="146" spans="1:8" ht="30" customHeight="1" x14ac:dyDescent="0.25">
      <c r="A146" s="52" t="s">
        <v>112</v>
      </c>
      <c r="B146" s="2" t="s">
        <v>156</v>
      </c>
      <c r="C146" s="1">
        <v>1</v>
      </c>
      <c r="D146" s="3">
        <f>6550+3800</f>
        <v>10350</v>
      </c>
      <c r="E146" s="3">
        <f t="shared" si="5"/>
        <v>10350</v>
      </c>
      <c r="F146" s="53">
        <v>94000</v>
      </c>
      <c r="G146" s="54">
        <v>44537</v>
      </c>
      <c r="H146" s="55" t="s">
        <v>10</v>
      </c>
    </row>
    <row r="147" spans="1:8" ht="30" customHeight="1" x14ac:dyDescent="0.25">
      <c r="A147" s="52"/>
      <c r="B147" s="2" t="s">
        <v>157</v>
      </c>
      <c r="C147" s="1">
        <v>1</v>
      </c>
      <c r="D147" s="3">
        <f>44450+3800</f>
        <v>48250</v>
      </c>
      <c r="E147" s="3">
        <f t="shared" si="5"/>
        <v>48250</v>
      </c>
      <c r="F147" s="53"/>
      <c r="G147" s="54"/>
      <c r="H147" s="55"/>
    </row>
    <row r="148" spans="1:8" ht="30" customHeight="1" x14ac:dyDescent="0.25">
      <c r="A148" s="52"/>
      <c r="B148" s="2" t="s">
        <v>158</v>
      </c>
      <c r="C148" s="1">
        <v>1</v>
      </c>
      <c r="D148" s="3">
        <f>11500+3800</f>
        <v>15300</v>
      </c>
      <c r="E148" s="3">
        <f t="shared" si="5"/>
        <v>15300</v>
      </c>
      <c r="F148" s="53"/>
      <c r="G148" s="54"/>
      <c r="H148" s="55"/>
    </row>
    <row r="149" spans="1:8" ht="30" customHeight="1" x14ac:dyDescent="0.25">
      <c r="A149" s="52"/>
      <c r="B149" s="2" t="s">
        <v>159</v>
      </c>
      <c r="C149" s="1">
        <v>1</v>
      </c>
      <c r="D149" s="3">
        <f>7500+3800</f>
        <v>11300</v>
      </c>
      <c r="E149" s="3">
        <f t="shared" si="5"/>
        <v>11300</v>
      </c>
      <c r="F149" s="53"/>
      <c r="G149" s="54"/>
      <c r="H149" s="55"/>
    </row>
    <row r="150" spans="1:8" ht="30" customHeight="1" x14ac:dyDescent="0.25">
      <c r="A150" s="52"/>
      <c r="B150" s="2" t="s">
        <v>160</v>
      </c>
      <c r="C150" s="1">
        <v>1</v>
      </c>
      <c r="D150" s="3">
        <f>5000+3800</f>
        <v>8800</v>
      </c>
      <c r="E150" s="3">
        <f t="shared" si="5"/>
        <v>8800</v>
      </c>
      <c r="F150" s="53"/>
      <c r="G150" s="54"/>
      <c r="H150" s="55"/>
    </row>
    <row r="151" spans="1:8" ht="30" customHeight="1" x14ac:dyDescent="0.25">
      <c r="A151" s="52" t="s">
        <v>112</v>
      </c>
      <c r="B151" s="2" t="s">
        <v>156</v>
      </c>
      <c r="C151" s="1">
        <v>1</v>
      </c>
      <c r="D151" s="3">
        <f>6550+3800</f>
        <v>10350</v>
      </c>
      <c r="E151" s="3">
        <f t="shared" si="5"/>
        <v>10350</v>
      </c>
      <c r="F151" s="53">
        <v>93000</v>
      </c>
      <c r="G151" s="54">
        <v>44537</v>
      </c>
      <c r="H151" s="55" t="s">
        <v>10</v>
      </c>
    </row>
    <row r="152" spans="1:8" ht="30" customHeight="1" x14ac:dyDescent="0.25">
      <c r="A152" s="52"/>
      <c r="B152" s="2" t="s">
        <v>161</v>
      </c>
      <c r="C152" s="1">
        <v>1</v>
      </c>
      <c r="D152" s="3">
        <f>44000+3800</f>
        <v>47800</v>
      </c>
      <c r="E152" s="3">
        <f t="shared" si="5"/>
        <v>47800</v>
      </c>
      <c r="F152" s="53"/>
      <c r="G152" s="54"/>
      <c r="H152" s="55"/>
    </row>
    <row r="153" spans="1:8" ht="30" customHeight="1" x14ac:dyDescent="0.25">
      <c r="A153" s="52"/>
      <c r="B153" s="2" t="s">
        <v>162</v>
      </c>
      <c r="C153" s="1">
        <v>1</v>
      </c>
      <c r="D153" s="3">
        <f>11500+3800</f>
        <v>15300</v>
      </c>
      <c r="E153" s="3">
        <f t="shared" si="5"/>
        <v>15300</v>
      </c>
      <c r="F153" s="53"/>
      <c r="G153" s="54"/>
      <c r="H153" s="55"/>
    </row>
    <row r="154" spans="1:8" ht="30" customHeight="1" x14ac:dyDescent="0.25">
      <c r="A154" s="52"/>
      <c r="B154" s="2" t="s">
        <v>159</v>
      </c>
      <c r="C154" s="1">
        <v>1</v>
      </c>
      <c r="D154" s="3">
        <f>6950+3800</f>
        <v>10750</v>
      </c>
      <c r="E154" s="3">
        <f t="shared" si="5"/>
        <v>10750</v>
      </c>
      <c r="F154" s="53"/>
      <c r="G154" s="54"/>
      <c r="H154" s="55"/>
    </row>
    <row r="155" spans="1:8" ht="30" customHeight="1" x14ac:dyDescent="0.25">
      <c r="A155" s="52"/>
      <c r="B155" s="2" t="s">
        <v>160</v>
      </c>
      <c r="C155" s="1">
        <v>1</v>
      </c>
      <c r="D155" s="3">
        <f>5000+3800</f>
        <v>8800</v>
      </c>
      <c r="E155" s="3">
        <f t="shared" si="5"/>
        <v>8800</v>
      </c>
      <c r="F155" s="53"/>
      <c r="G155" s="54"/>
      <c r="H155" s="55"/>
    </row>
    <row r="156" spans="1:8" ht="30" customHeight="1" x14ac:dyDescent="0.25">
      <c r="A156" s="8" t="s">
        <v>58</v>
      </c>
      <c r="B156" s="9" t="s">
        <v>163</v>
      </c>
      <c r="C156" s="8">
        <v>1</v>
      </c>
      <c r="D156" s="10">
        <v>760000</v>
      </c>
      <c r="E156" s="10">
        <f t="shared" si="5"/>
        <v>760000</v>
      </c>
      <c r="F156" s="27">
        <v>760000</v>
      </c>
      <c r="G156" s="11">
        <v>44537</v>
      </c>
      <c r="H156" s="12" t="s">
        <v>59</v>
      </c>
    </row>
    <row r="157" spans="1:8" ht="30" customHeight="1" x14ac:dyDescent="0.25">
      <c r="A157" s="52" t="s">
        <v>135</v>
      </c>
      <c r="B157" s="2" t="s">
        <v>164</v>
      </c>
      <c r="C157" s="1">
        <v>1</v>
      </c>
      <c r="D157" s="3">
        <v>21000</v>
      </c>
      <c r="E157" s="3">
        <f t="shared" si="5"/>
        <v>21000</v>
      </c>
      <c r="F157" s="53">
        <v>900000</v>
      </c>
      <c r="G157" s="54">
        <v>44557</v>
      </c>
      <c r="H157" s="55" t="s">
        <v>137</v>
      </c>
    </row>
    <row r="158" spans="1:8" ht="30" customHeight="1" x14ac:dyDescent="0.25">
      <c r="A158" s="52"/>
      <c r="B158" s="2" t="s">
        <v>138</v>
      </c>
      <c r="C158" s="6">
        <v>1</v>
      </c>
      <c r="D158" s="3">
        <v>44000</v>
      </c>
      <c r="E158" s="3">
        <f t="shared" si="5"/>
        <v>44000</v>
      </c>
      <c r="F158" s="53"/>
      <c r="G158" s="54"/>
      <c r="H158" s="55"/>
    </row>
    <row r="159" spans="1:8" ht="30" customHeight="1" x14ac:dyDescent="0.25">
      <c r="A159" s="52"/>
      <c r="B159" s="2" t="s">
        <v>139</v>
      </c>
      <c r="C159" s="6">
        <v>1</v>
      </c>
      <c r="D159" s="3">
        <v>27000</v>
      </c>
      <c r="E159" s="3">
        <f t="shared" si="5"/>
        <v>27000</v>
      </c>
      <c r="F159" s="53"/>
      <c r="G159" s="54"/>
      <c r="H159" s="55"/>
    </row>
    <row r="160" spans="1:8" ht="30" customHeight="1" x14ac:dyDescent="0.25">
      <c r="A160" s="52"/>
      <c r="B160" s="2" t="s">
        <v>140</v>
      </c>
      <c r="C160" s="6">
        <v>1</v>
      </c>
      <c r="D160" s="3">
        <v>32500</v>
      </c>
      <c r="E160" s="3">
        <f t="shared" si="5"/>
        <v>32500</v>
      </c>
      <c r="F160" s="53"/>
      <c r="G160" s="54"/>
      <c r="H160" s="55"/>
    </row>
    <row r="161" spans="1:8" ht="30" customHeight="1" x14ac:dyDescent="0.25">
      <c r="A161" s="52"/>
      <c r="B161" s="2" t="s">
        <v>141</v>
      </c>
      <c r="C161" s="6">
        <v>1</v>
      </c>
      <c r="D161" s="3">
        <v>15500</v>
      </c>
      <c r="E161" s="3">
        <f t="shared" si="5"/>
        <v>15500</v>
      </c>
      <c r="F161" s="53"/>
      <c r="G161" s="54"/>
      <c r="H161" s="55"/>
    </row>
    <row r="162" spans="1:8" ht="30" customHeight="1" x14ac:dyDescent="0.25">
      <c r="A162" s="52"/>
      <c r="B162" s="2" t="s">
        <v>165</v>
      </c>
      <c r="C162" s="6">
        <v>1</v>
      </c>
      <c r="D162" s="3">
        <v>715000</v>
      </c>
      <c r="E162" s="3">
        <f t="shared" si="5"/>
        <v>715000</v>
      </c>
      <c r="F162" s="53"/>
      <c r="G162" s="54"/>
      <c r="H162" s="55"/>
    </row>
    <row r="163" spans="1:8" ht="30" customHeight="1" x14ac:dyDescent="0.25">
      <c r="A163" s="52"/>
      <c r="B163" s="2" t="s">
        <v>143</v>
      </c>
      <c r="C163" s="6">
        <v>1</v>
      </c>
      <c r="D163" s="3">
        <v>45000</v>
      </c>
      <c r="E163" s="10">
        <f t="shared" si="5"/>
        <v>45000</v>
      </c>
      <c r="F163" s="56"/>
      <c r="G163" s="54"/>
      <c r="H163" s="55"/>
    </row>
    <row r="164" spans="1:8" x14ac:dyDescent="0.25">
      <c r="E164" s="34">
        <f>SUM(E2:E163)</f>
        <v>13134214.800000001</v>
      </c>
      <c r="F164" s="34">
        <f>SUM(F2:F163)</f>
        <v>13134214.800000001</v>
      </c>
    </row>
    <row r="170" spans="1:8" x14ac:dyDescent="0.25">
      <c r="E170" s="15"/>
    </row>
  </sheetData>
  <autoFilter ref="A2:H2" xr:uid="{ADA62C37-B091-4AE3-8B8C-3D89AF7C4773}"/>
  <mergeCells count="117">
    <mergeCell ref="A157:A163"/>
    <mergeCell ref="F157:F163"/>
    <mergeCell ref="G157:G163"/>
    <mergeCell ref="H157:H163"/>
    <mergeCell ref="A146:A150"/>
    <mergeCell ref="F146:F150"/>
    <mergeCell ref="G146:G150"/>
    <mergeCell ref="H146:H150"/>
    <mergeCell ref="A151:A155"/>
    <mergeCell ref="F151:F155"/>
    <mergeCell ref="G151:G155"/>
    <mergeCell ref="H151:H155"/>
    <mergeCell ref="A138:A139"/>
    <mergeCell ref="F138:F139"/>
    <mergeCell ref="G138:G139"/>
    <mergeCell ref="H138:H139"/>
    <mergeCell ref="A143:A145"/>
    <mergeCell ref="F143:F145"/>
    <mergeCell ref="G143:G145"/>
    <mergeCell ref="H143:H145"/>
    <mergeCell ref="A126:A129"/>
    <mergeCell ref="F126:F129"/>
    <mergeCell ref="G126:G129"/>
    <mergeCell ref="H126:H129"/>
    <mergeCell ref="A131:A137"/>
    <mergeCell ref="F131:F137"/>
    <mergeCell ref="G131:G137"/>
    <mergeCell ref="H131:H137"/>
    <mergeCell ref="A106:A109"/>
    <mergeCell ref="F106:F109"/>
    <mergeCell ref="G106:G109"/>
    <mergeCell ref="H106:H109"/>
    <mergeCell ref="A116:A117"/>
    <mergeCell ref="F116:F117"/>
    <mergeCell ref="G116:G117"/>
    <mergeCell ref="H116:H117"/>
    <mergeCell ref="A96:A100"/>
    <mergeCell ref="F96:F100"/>
    <mergeCell ref="G96:G100"/>
    <mergeCell ref="H96:H100"/>
    <mergeCell ref="A101:A104"/>
    <mergeCell ref="F101:F104"/>
    <mergeCell ref="G101:G104"/>
    <mergeCell ref="H101:H104"/>
    <mergeCell ref="A82:A91"/>
    <mergeCell ref="F82:F91"/>
    <mergeCell ref="G82:G91"/>
    <mergeCell ref="H82:H91"/>
    <mergeCell ref="A93:A95"/>
    <mergeCell ref="F93:F95"/>
    <mergeCell ref="G93:G95"/>
    <mergeCell ref="H93:H95"/>
    <mergeCell ref="A73:A76"/>
    <mergeCell ref="F73:F76"/>
    <mergeCell ref="G73:G76"/>
    <mergeCell ref="H73:H76"/>
    <mergeCell ref="A78:A81"/>
    <mergeCell ref="F78:F81"/>
    <mergeCell ref="G78:G81"/>
    <mergeCell ref="H78:H81"/>
    <mergeCell ref="A64:A65"/>
    <mergeCell ref="F64:F65"/>
    <mergeCell ref="G64:G65"/>
    <mergeCell ref="H64:H65"/>
    <mergeCell ref="A66:A69"/>
    <mergeCell ref="F66:F69"/>
    <mergeCell ref="G66:G69"/>
    <mergeCell ref="H66:H69"/>
    <mergeCell ref="A55:A58"/>
    <mergeCell ref="F55:F58"/>
    <mergeCell ref="G55:G58"/>
    <mergeCell ref="H55:H58"/>
    <mergeCell ref="A59:A60"/>
    <mergeCell ref="F59:F60"/>
    <mergeCell ref="G59:G60"/>
    <mergeCell ref="H59:H60"/>
    <mergeCell ref="A40:A45"/>
    <mergeCell ref="F40:F45"/>
    <mergeCell ref="G40:G45"/>
    <mergeCell ref="H40:H45"/>
    <mergeCell ref="A47:A51"/>
    <mergeCell ref="F47:F51"/>
    <mergeCell ref="G47:G51"/>
    <mergeCell ref="H47:H51"/>
    <mergeCell ref="A30:A32"/>
    <mergeCell ref="F30:F32"/>
    <mergeCell ref="G30:G32"/>
    <mergeCell ref="H30:H32"/>
    <mergeCell ref="A34:A36"/>
    <mergeCell ref="F34:F36"/>
    <mergeCell ref="G34:G36"/>
    <mergeCell ref="H34:H36"/>
    <mergeCell ref="A23:A26"/>
    <mergeCell ref="F23:F26"/>
    <mergeCell ref="G23:G26"/>
    <mergeCell ref="H23:H26"/>
    <mergeCell ref="A28:A29"/>
    <mergeCell ref="F28:F29"/>
    <mergeCell ref="G28:G29"/>
    <mergeCell ref="H28:H29"/>
    <mergeCell ref="A14:A18"/>
    <mergeCell ref="F14:F18"/>
    <mergeCell ref="G14:G18"/>
    <mergeCell ref="H14:H18"/>
    <mergeCell ref="A19:A20"/>
    <mergeCell ref="F19:F20"/>
    <mergeCell ref="G19:G20"/>
    <mergeCell ref="H19:H20"/>
    <mergeCell ref="A1:H1"/>
    <mergeCell ref="A3:A8"/>
    <mergeCell ref="F3:F8"/>
    <mergeCell ref="G3:G8"/>
    <mergeCell ref="H3:H8"/>
    <mergeCell ref="A9:A13"/>
    <mergeCell ref="F9:F13"/>
    <mergeCell ref="G9:G13"/>
    <mergeCell ref="H9:H13"/>
  </mergeCells>
  <printOptions horizontalCentered="1"/>
  <pageMargins left="0.19685039370078741" right="0.19685039370078741" top="0.19685039370078741" bottom="0.19685039370078741" header="0" footer="0"/>
  <pageSetup paperSize="9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9E0B7-0D6F-4290-ACE3-FEA26BC5FA04}">
  <sheetPr>
    <pageSetUpPr fitToPage="1"/>
  </sheetPr>
  <dimension ref="A1:H190"/>
  <sheetViews>
    <sheetView showGridLines="0" zoomScaleNormal="100" workbookViewId="0">
      <selection activeCell="E191" sqref="E191"/>
    </sheetView>
  </sheetViews>
  <sheetFormatPr defaultRowHeight="15" x14ac:dyDescent="0.25"/>
  <cols>
    <col min="1" max="1" width="33" style="13" customWidth="1"/>
    <col min="2" max="2" width="98" customWidth="1"/>
    <col min="3" max="4" width="20.7109375" style="14" customWidth="1"/>
    <col min="5" max="8" width="20.7109375" customWidth="1"/>
    <col min="9" max="9" width="9.140625" customWidth="1"/>
  </cols>
  <sheetData>
    <row r="1" spans="1:8" ht="94.5" customHeight="1" x14ac:dyDescent="0.25">
      <c r="A1" s="51" t="s">
        <v>383</v>
      </c>
      <c r="B1" s="51"/>
      <c r="C1" s="51"/>
      <c r="D1" s="51"/>
      <c r="E1" s="51"/>
      <c r="F1" s="51"/>
      <c r="G1" s="51"/>
      <c r="H1" s="51"/>
    </row>
    <row r="2" spans="1:8" x14ac:dyDescent="0.25">
      <c r="A2" s="28" t="s">
        <v>374</v>
      </c>
      <c r="B2" s="29" t="s">
        <v>375</v>
      </c>
      <c r="C2" s="30" t="s">
        <v>376</v>
      </c>
      <c r="D2" s="30" t="s">
        <v>377</v>
      </c>
      <c r="E2" s="29" t="s">
        <v>378</v>
      </c>
      <c r="F2" s="29" t="s">
        <v>379</v>
      </c>
      <c r="G2" s="29" t="s">
        <v>380</v>
      </c>
      <c r="H2" s="29" t="s">
        <v>381</v>
      </c>
    </row>
    <row r="3" spans="1:8" ht="30" customHeight="1" x14ac:dyDescent="0.25">
      <c r="A3" s="1" t="s">
        <v>50</v>
      </c>
      <c r="B3" s="2" t="s">
        <v>166</v>
      </c>
      <c r="C3" s="1">
        <v>4</v>
      </c>
      <c r="D3" s="18">
        <v>8015</v>
      </c>
      <c r="E3" s="18">
        <f t="shared" ref="E3:E66" si="0">D3*C3</f>
        <v>32060</v>
      </c>
      <c r="F3" s="4">
        <v>32060</v>
      </c>
      <c r="G3" s="5">
        <v>44575</v>
      </c>
      <c r="H3" s="6" t="s">
        <v>51</v>
      </c>
    </row>
    <row r="4" spans="1:8" ht="30" customHeight="1" x14ac:dyDescent="0.25">
      <c r="A4" s="52" t="s">
        <v>58</v>
      </c>
      <c r="B4" s="2" t="s">
        <v>447</v>
      </c>
      <c r="C4" s="1">
        <v>1</v>
      </c>
      <c r="D4" s="18">
        <v>230069.77551767544</v>
      </c>
      <c r="E4" s="18">
        <f t="shared" si="0"/>
        <v>230069.77551767544</v>
      </c>
      <c r="F4" s="53">
        <v>324500</v>
      </c>
      <c r="G4" s="54">
        <v>44579</v>
      </c>
      <c r="H4" s="55" t="s">
        <v>59</v>
      </c>
    </row>
    <row r="5" spans="1:8" ht="30" customHeight="1" x14ac:dyDescent="0.25">
      <c r="A5" s="52"/>
      <c r="B5" s="2" t="s">
        <v>448</v>
      </c>
      <c r="C5" s="1">
        <v>1</v>
      </c>
      <c r="D5" s="18">
        <v>4898.203435555437</v>
      </c>
      <c r="E5" s="18">
        <f t="shared" si="0"/>
        <v>4898.203435555437</v>
      </c>
      <c r="F5" s="53"/>
      <c r="G5" s="54"/>
      <c r="H5" s="55"/>
    </row>
    <row r="6" spans="1:8" ht="30" customHeight="1" x14ac:dyDescent="0.25">
      <c r="A6" s="52"/>
      <c r="B6" s="2" t="s">
        <v>449</v>
      </c>
      <c r="C6" s="1">
        <v>1</v>
      </c>
      <c r="D6" s="18">
        <v>2816.9216896009775</v>
      </c>
      <c r="E6" s="18">
        <f t="shared" si="0"/>
        <v>2816.9216896009775</v>
      </c>
      <c r="F6" s="53"/>
      <c r="G6" s="54"/>
      <c r="H6" s="55"/>
    </row>
    <row r="7" spans="1:8" ht="30" customHeight="1" x14ac:dyDescent="0.25">
      <c r="A7" s="52"/>
      <c r="B7" s="2" t="s">
        <v>450</v>
      </c>
      <c r="C7" s="1">
        <v>1</v>
      </c>
      <c r="D7" s="18">
        <v>10111.108947080995</v>
      </c>
      <c r="E7" s="18">
        <f t="shared" si="0"/>
        <v>10111.108947080995</v>
      </c>
      <c r="F7" s="53"/>
      <c r="G7" s="54"/>
      <c r="H7" s="55"/>
    </row>
    <row r="8" spans="1:8" ht="30" customHeight="1" x14ac:dyDescent="0.25">
      <c r="A8" s="52"/>
      <c r="B8" s="2" t="s">
        <v>451</v>
      </c>
      <c r="C8" s="1">
        <v>1</v>
      </c>
      <c r="D8" s="18">
        <v>35933.862083368433</v>
      </c>
      <c r="E8" s="18">
        <f t="shared" si="0"/>
        <v>35933.862083368433</v>
      </c>
      <c r="F8" s="53"/>
      <c r="G8" s="54"/>
      <c r="H8" s="55"/>
    </row>
    <row r="9" spans="1:8" ht="30" customHeight="1" x14ac:dyDescent="0.25">
      <c r="A9" s="52"/>
      <c r="B9" s="2" t="s">
        <v>452</v>
      </c>
      <c r="C9" s="1">
        <v>1</v>
      </c>
      <c r="D9" s="18">
        <v>40670.128326718746</v>
      </c>
      <c r="E9" s="18">
        <f t="shared" si="0"/>
        <v>40670.128326718746</v>
      </c>
      <c r="F9" s="53"/>
      <c r="G9" s="54"/>
      <c r="H9" s="55"/>
    </row>
    <row r="10" spans="1:8" ht="30" customHeight="1" x14ac:dyDescent="0.25">
      <c r="A10" s="1" t="s">
        <v>106</v>
      </c>
      <c r="B10" s="2" t="s">
        <v>453</v>
      </c>
      <c r="C10" s="1">
        <v>3</v>
      </c>
      <c r="D10" s="18">
        <v>800</v>
      </c>
      <c r="E10" s="18">
        <f t="shared" si="0"/>
        <v>2400</v>
      </c>
      <c r="F10" s="4">
        <v>2400</v>
      </c>
      <c r="G10" s="5">
        <v>44600</v>
      </c>
      <c r="H10" s="6" t="s">
        <v>70</v>
      </c>
    </row>
    <row r="11" spans="1:8" ht="30" customHeight="1" x14ac:dyDescent="0.25">
      <c r="A11" s="1" t="s">
        <v>167</v>
      </c>
      <c r="B11" s="2" t="s">
        <v>454</v>
      </c>
      <c r="C11" s="1">
        <v>1</v>
      </c>
      <c r="D11" s="18">
        <v>5463.11</v>
      </c>
      <c r="E11" s="18">
        <f t="shared" si="0"/>
        <v>5463.11</v>
      </c>
      <c r="F11" s="4">
        <v>5463.11</v>
      </c>
      <c r="G11" s="5">
        <v>44557</v>
      </c>
      <c r="H11" s="6" t="s">
        <v>168</v>
      </c>
    </row>
    <row r="12" spans="1:8" ht="30" customHeight="1" x14ac:dyDescent="0.25">
      <c r="A12" s="1" t="s">
        <v>169</v>
      </c>
      <c r="B12" s="2" t="s">
        <v>455</v>
      </c>
      <c r="C12" s="1">
        <v>4</v>
      </c>
      <c r="D12" s="18">
        <v>170000</v>
      </c>
      <c r="E12" s="18">
        <f t="shared" si="0"/>
        <v>680000</v>
      </c>
      <c r="F12" s="4">
        <v>680000</v>
      </c>
      <c r="G12" s="5">
        <v>44581</v>
      </c>
      <c r="H12" s="6" t="s">
        <v>57</v>
      </c>
    </row>
    <row r="13" spans="1:8" ht="30" customHeight="1" x14ac:dyDescent="0.25">
      <c r="A13" s="1" t="s">
        <v>170</v>
      </c>
      <c r="B13" s="2" t="s">
        <v>456</v>
      </c>
      <c r="C13" s="1">
        <v>4</v>
      </c>
      <c r="D13" s="18">
        <v>20000</v>
      </c>
      <c r="E13" s="18">
        <f t="shared" si="0"/>
        <v>80000</v>
      </c>
      <c r="F13" s="4">
        <v>80000</v>
      </c>
      <c r="G13" s="5">
        <v>44593</v>
      </c>
      <c r="H13" s="6" t="s">
        <v>171</v>
      </c>
    </row>
    <row r="14" spans="1:8" ht="30" customHeight="1" x14ac:dyDescent="0.25">
      <c r="A14" s="52" t="s">
        <v>58</v>
      </c>
      <c r="B14" s="2" t="s">
        <v>447</v>
      </c>
      <c r="C14" s="1">
        <v>1</v>
      </c>
      <c r="D14" s="18">
        <v>230069.77551767544</v>
      </c>
      <c r="E14" s="18">
        <f t="shared" si="0"/>
        <v>230069.77551767544</v>
      </c>
      <c r="F14" s="53">
        <v>324500</v>
      </c>
      <c r="G14" s="54">
        <v>44641</v>
      </c>
      <c r="H14" s="55" t="s">
        <v>172</v>
      </c>
    </row>
    <row r="15" spans="1:8" ht="30" customHeight="1" x14ac:dyDescent="0.25">
      <c r="A15" s="52"/>
      <c r="B15" s="2" t="s">
        <v>448</v>
      </c>
      <c r="C15" s="1">
        <v>1</v>
      </c>
      <c r="D15" s="18">
        <v>4898.203435555437</v>
      </c>
      <c r="E15" s="18">
        <f t="shared" si="0"/>
        <v>4898.203435555437</v>
      </c>
      <c r="F15" s="53"/>
      <c r="G15" s="54"/>
      <c r="H15" s="55"/>
    </row>
    <row r="16" spans="1:8" ht="30" customHeight="1" x14ac:dyDescent="0.25">
      <c r="A16" s="52"/>
      <c r="B16" s="2" t="s">
        <v>449</v>
      </c>
      <c r="C16" s="1">
        <v>1</v>
      </c>
      <c r="D16" s="18">
        <v>2816.9216896009775</v>
      </c>
      <c r="E16" s="18">
        <f t="shared" si="0"/>
        <v>2816.9216896009775</v>
      </c>
      <c r="F16" s="53"/>
      <c r="G16" s="54"/>
      <c r="H16" s="55"/>
    </row>
    <row r="17" spans="1:8" ht="30" customHeight="1" x14ac:dyDescent="0.25">
      <c r="A17" s="52"/>
      <c r="B17" s="2" t="s">
        <v>450</v>
      </c>
      <c r="C17" s="1">
        <v>1</v>
      </c>
      <c r="D17" s="18">
        <v>10111.108947080995</v>
      </c>
      <c r="E17" s="18">
        <f t="shared" si="0"/>
        <v>10111.108947080995</v>
      </c>
      <c r="F17" s="53"/>
      <c r="G17" s="54"/>
      <c r="H17" s="55"/>
    </row>
    <row r="18" spans="1:8" ht="30" customHeight="1" x14ac:dyDescent="0.25">
      <c r="A18" s="52"/>
      <c r="B18" s="2" t="s">
        <v>451</v>
      </c>
      <c r="C18" s="1">
        <v>1</v>
      </c>
      <c r="D18" s="18">
        <v>35933.862083368433</v>
      </c>
      <c r="E18" s="18">
        <f t="shared" si="0"/>
        <v>35933.862083368433</v>
      </c>
      <c r="F18" s="53"/>
      <c r="G18" s="54"/>
      <c r="H18" s="55"/>
    </row>
    <row r="19" spans="1:8" ht="30" customHeight="1" x14ac:dyDescent="0.25">
      <c r="A19" s="52"/>
      <c r="B19" s="2" t="s">
        <v>452</v>
      </c>
      <c r="C19" s="1">
        <v>1</v>
      </c>
      <c r="D19" s="18">
        <v>40670.128326718746</v>
      </c>
      <c r="E19" s="18">
        <f t="shared" si="0"/>
        <v>40670.128326718746</v>
      </c>
      <c r="F19" s="53"/>
      <c r="G19" s="54"/>
      <c r="H19" s="55"/>
    </row>
    <row r="20" spans="1:8" ht="30" customHeight="1" x14ac:dyDescent="0.25">
      <c r="A20" s="52" t="s">
        <v>72</v>
      </c>
      <c r="B20" s="2" t="s">
        <v>457</v>
      </c>
      <c r="C20" s="1">
        <v>6</v>
      </c>
      <c r="D20" s="18">
        <v>7975</v>
      </c>
      <c r="E20" s="18">
        <f t="shared" si="0"/>
        <v>47850</v>
      </c>
      <c r="F20" s="53">
        <v>167850</v>
      </c>
      <c r="G20" s="54">
        <v>44657</v>
      </c>
      <c r="H20" s="55" t="s">
        <v>61</v>
      </c>
    </row>
    <row r="21" spans="1:8" ht="30" customHeight="1" x14ac:dyDescent="0.25">
      <c r="A21" s="52"/>
      <c r="B21" s="2" t="s">
        <v>458</v>
      </c>
      <c r="C21" s="1">
        <v>6</v>
      </c>
      <c r="D21" s="18">
        <v>10000</v>
      </c>
      <c r="E21" s="18">
        <f t="shared" si="0"/>
        <v>60000</v>
      </c>
      <c r="F21" s="53"/>
      <c r="G21" s="54"/>
      <c r="H21" s="55"/>
    </row>
    <row r="22" spans="1:8" ht="30" customHeight="1" x14ac:dyDescent="0.25">
      <c r="A22" s="52"/>
      <c r="B22" s="2" t="s">
        <v>459</v>
      </c>
      <c r="C22" s="1">
        <v>6</v>
      </c>
      <c r="D22" s="18">
        <v>10000</v>
      </c>
      <c r="E22" s="18">
        <f t="shared" si="0"/>
        <v>60000</v>
      </c>
      <c r="F22" s="53"/>
      <c r="G22" s="54"/>
      <c r="H22" s="55"/>
    </row>
    <row r="23" spans="1:8" ht="30" customHeight="1" x14ac:dyDescent="0.25">
      <c r="A23" s="52" t="s">
        <v>173</v>
      </c>
      <c r="B23" s="2" t="s">
        <v>460</v>
      </c>
      <c r="C23" s="1">
        <v>7</v>
      </c>
      <c r="D23" s="18">
        <v>84600</v>
      </c>
      <c r="E23" s="18">
        <f t="shared" si="0"/>
        <v>592200</v>
      </c>
      <c r="F23" s="53">
        <v>1120200</v>
      </c>
      <c r="G23" s="54">
        <v>44669</v>
      </c>
      <c r="H23" s="55" t="s">
        <v>174</v>
      </c>
    </row>
    <row r="24" spans="1:8" ht="30" customHeight="1" x14ac:dyDescent="0.25">
      <c r="A24" s="52"/>
      <c r="B24" s="2" t="s">
        <v>461</v>
      </c>
      <c r="C24" s="1">
        <v>16</v>
      </c>
      <c r="D24" s="18">
        <v>33000</v>
      </c>
      <c r="E24" s="18">
        <f t="shared" si="0"/>
        <v>528000</v>
      </c>
      <c r="F24" s="53"/>
      <c r="G24" s="54"/>
      <c r="H24" s="55"/>
    </row>
    <row r="25" spans="1:8" ht="30" customHeight="1" x14ac:dyDescent="0.25">
      <c r="A25" s="52" t="s">
        <v>72</v>
      </c>
      <c r="B25" s="2" t="s">
        <v>457</v>
      </c>
      <c r="C25" s="1">
        <v>2</v>
      </c>
      <c r="D25" s="18">
        <v>7975</v>
      </c>
      <c r="E25" s="18">
        <f t="shared" si="0"/>
        <v>15950</v>
      </c>
      <c r="F25" s="53">
        <v>55950</v>
      </c>
      <c r="G25" s="54">
        <v>44665</v>
      </c>
      <c r="H25" s="55" t="s">
        <v>61</v>
      </c>
    </row>
    <row r="26" spans="1:8" ht="30" customHeight="1" x14ac:dyDescent="0.25">
      <c r="A26" s="52"/>
      <c r="B26" s="2" t="s">
        <v>459</v>
      </c>
      <c r="C26" s="1">
        <v>2</v>
      </c>
      <c r="D26" s="18">
        <v>10000</v>
      </c>
      <c r="E26" s="18">
        <f t="shared" si="0"/>
        <v>20000</v>
      </c>
      <c r="F26" s="53"/>
      <c r="G26" s="54"/>
      <c r="H26" s="55"/>
    </row>
    <row r="27" spans="1:8" ht="30" customHeight="1" x14ac:dyDescent="0.25">
      <c r="A27" s="52"/>
      <c r="B27" s="2" t="s">
        <v>458</v>
      </c>
      <c r="C27" s="1">
        <v>2</v>
      </c>
      <c r="D27" s="18">
        <v>10000</v>
      </c>
      <c r="E27" s="18">
        <f t="shared" si="0"/>
        <v>20000</v>
      </c>
      <c r="F27" s="53"/>
      <c r="G27" s="54"/>
      <c r="H27" s="55"/>
    </row>
    <row r="28" spans="1:8" ht="30" customHeight="1" x14ac:dyDescent="0.25">
      <c r="A28" s="52" t="s">
        <v>175</v>
      </c>
      <c r="B28" s="2" t="s">
        <v>176</v>
      </c>
      <c r="C28" s="1">
        <v>3</v>
      </c>
      <c r="D28" s="18">
        <v>7100</v>
      </c>
      <c r="E28" s="18">
        <f t="shared" si="0"/>
        <v>21300</v>
      </c>
      <c r="F28" s="53">
        <v>33000</v>
      </c>
      <c r="G28" s="54">
        <v>44664</v>
      </c>
      <c r="H28" s="55" t="s">
        <v>177</v>
      </c>
    </row>
    <row r="29" spans="1:8" ht="30" customHeight="1" x14ac:dyDescent="0.25">
      <c r="A29" s="52"/>
      <c r="B29" s="2" t="s">
        <v>178</v>
      </c>
      <c r="C29" s="1">
        <v>2</v>
      </c>
      <c r="D29" s="18">
        <v>5850</v>
      </c>
      <c r="E29" s="18">
        <f t="shared" si="0"/>
        <v>11700</v>
      </c>
      <c r="F29" s="53"/>
      <c r="G29" s="54"/>
      <c r="H29" s="55"/>
    </row>
    <row r="30" spans="1:8" ht="30" customHeight="1" x14ac:dyDescent="0.25">
      <c r="A30" s="52" t="s">
        <v>58</v>
      </c>
      <c r="B30" s="2" t="s">
        <v>179</v>
      </c>
      <c r="C30" s="1">
        <v>1</v>
      </c>
      <c r="D30" s="18">
        <v>10000</v>
      </c>
      <c r="E30" s="18">
        <f t="shared" si="0"/>
        <v>10000</v>
      </c>
      <c r="F30" s="53">
        <v>122500</v>
      </c>
      <c r="G30" s="54">
        <v>44690</v>
      </c>
      <c r="H30" s="55" t="s">
        <v>59</v>
      </c>
    </row>
    <row r="31" spans="1:8" ht="30" customHeight="1" x14ac:dyDescent="0.25">
      <c r="A31" s="52"/>
      <c r="B31" s="2" t="s">
        <v>180</v>
      </c>
      <c r="C31" s="1">
        <v>1</v>
      </c>
      <c r="D31" s="18">
        <v>4000</v>
      </c>
      <c r="E31" s="18">
        <f t="shared" si="0"/>
        <v>4000</v>
      </c>
      <c r="F31" s="53"/>
      <c r="G31" s="54"/>
      <c r="H31" s="55"/>
    </row>
    <row r="32" spans="1:8" ht="30" customHeight="1" x14ac:dyDescent="0.25">
      <c r="A32" s="52"/>
      <c r="B32" s="2" t="s">
        <v>181</v>
      </c>
      <c r="C32" s="1">
        <v>1</v>
      </c>
      <c r="D32" s="18">
        <v>30000</v>
      </c>
      <c r="E32" s="18">
        <f t="shared" si="0"/>
        <v>30000</v>
      </c>
      <c r="F32" s="53"/>
      <c r="G32" s="54"/>
      <c r="H32" s="55"/>
    </row>
    <row r="33" spans="1:8" ht="30" customHeight="1" x14ac:dyDescent="0.25">
      <c r="A33" s="52"/>
      <c r="B33" s="2" t="s">
        <v>182</v>
      </c>
      <c r="C33" s="1">
        <v>1</v>
      </c>
      <c r="D33" s="18">
        <v>61500</v>
      </c>
      <c r="E33" s="18">
        <f t="shared" si="0"/>
        <v>61500</v>
      </c>
      <c r="F33" s="53"/>
      <c r="G33" s="54"/>
      <c r="H33" s="55"/>
    </row>
    <row r="34" spans="1:8" ht="30" customHeight="1" x14ac:dyDescent="0.25">
      <c r="A34" s="52"/>
      <c r="B34" s="2" t="s">
        <v>183</v>
      </c>
      <c r="C34" s="1">
        <v>1</v>
      </c>
      <c r="D34" s="18">
        <v>17000</v>
      </c>
      <c r="E34" s="18">
        <f t="shared" si="0"/>
        <v>17000</v>
      </c>
      <c r="F34" s="53"/>
      <c r="G34" s="54"/>
      <c r="H34" s="55"/>
    </row>
    <row r="35" spans="1:8" ht="30" customHeight="1" x14ac:dyDescent="0.25">
      <c r="A35" s="52" t="s">
        <v>184</v>
      </c>
      <c r="B35" s="2" t="s">
        <v>518</v>
      </c>
      <c r="C35" s="1">
        <v>1</v>
      </c>
      <c r="D35" s="18">
        <v>220092.61897054064</v>
      </c>
      <c r="E35" s="18">
        <f t="shared" si="0"/>
        <v>220092.61897054064</v>
      </c>
      <c r="F35" s="53">
        <v>323900</v>
      </c>
      <c r="G35" s="54">
        <v>44685</v>
      </c>
      <c r="H35" s="55" t="s">
        <v>185</v>
      </c>
    </row>
    <row r="36" spans="1:8" ht="30" customHeight="1" x14ac:dyDescent="0.25">
      <c r="A36" s="52"/>
      <c r="B36" s="2" t="s">
        <v>462</v>
      </c>
      <c r="C36" s="1">
        <v>1</v>
      </c>
      <c r="D36" s="18">
        <v>63962.123664616382</v>
      </c>
      <c r="E36" s="18">
        <f t="shared" si="0"/>
        <v>63962.123664616382</v>
      </c>
      <c r="F36" s="53"/>
      <c r="G36" s="54"/>
      <c r="H36" s="55"/>
    </row>
    <row r="37" spans="1:8" ht="30" customHeight="1" x14ac:dyDescent="0.25">
      <c r="A37" s="52"/>
      <c r="B37" s="2" t="s">
        <v>463</v>
      </c>
      <c r="C37" s="1">
        <v>1</v>
      </c>
      <c r="D37" s="18">
        <v>39845.25736484299</v>
      </c>
      <c r="E37" s="18">
        <f t="shared" si="0"/>
        <v>39845.25736484299</v>
      </c>
      <c r="F37" s="53"/>
      <c r="G37" s="54"/>
      <c r="H37" s="55"/>
    </row>
    <row r="38" spans="1:8" ht="30" customHeight="1" x14ac:dyDescent="0.25">
      <c r="A38" s="1" t="s">
        <v>186</v>
      </c>
      <c r="B38" s="2" t="s">
        <v>519</v>
      </c>
      <c r="C38" s="1">
        <v>1</v>
      </c>
      <c r="D38" s="4">
        <v>615000</v>
      </c>
      <c r="E38" s="18">
        <f t="shared" si="0"/>
        <v>615000</v>
      </c>
      <c r="F38" s="4">
        <v>615000</v>
      </c>
      <c r="G38" s="5">
        <v>44664</v>
      </c>
      <c r="H38" s="6" t="s">
        <v>59</v>
      </c>
    </row>
    <row r="39" spans="1:8" ht="30" customHeight="1" x14ac:dyDescent="0.25">
      <c r="A39" s="52" t="s">
        <v>72</v>
      </c>
      <c r="B39" s="2" t="s">
        <v>459</v>
      </c>
      <c r="C39" s="1">
        <v>8</v>
      </c>
      <c r="D39" s="18">
        <v>10000</v>
      </c>
      <c r="E39" s="18">
        <f t="shared" si="0"/>
        <v>80000</v>
      </c>
      <c r="F39" s="53">
        <v>223800</v>
      </c>
      <c r="G39" s="54">
        <v>44691</v>
      </c>
      <c r="H39" s="55" t="s">
        <v>61</v>
      </c>
    </row>
    <row r="40" spans="1:8" ht="30" customHeight="1" x14ac:dyDescent="0.25">
      <c r="A40" s="52"/>
      <c r="B40" s="2" t="s">
        <v>457</v>
      </c>
      <c r="C40" s="1">
        <v>8</v>
      </c>
      <c r="D40" s="18">
        <v>7975</v>
      </c>
      <c r="E40" s="18">
        <f t="shared" si="0"/>
        <v>63800</v>
      </c>
      <c r="F40" s="53"/>
      <c r="G40" s="54"/>
      <c r="H40" s="55"/>
    </row>
    <row r="41" spans="1:8" ht="30" customHeight="1" x14ac:dyDescent="0.25">
      <c r="A41" s="52"/>
      <c r="B41" s="2" t="s">
        <v>458</v>
      </c>
      <c r="C41" s="1">
        <v>8</v>
      </c>
      <c r="D41" s="18">
        <v>10000</v>
      </c>
      <c r="E41" s="18">
        <f t="shared" si="0"/>
        <v>80000</v>
      </c>
      <c r="F41" s="53"/>
      <c r="G41" s="54"/>
      <c r="H41" s="55"/>
    </row>
    <row r="42" spans="1:8" ht="30" customHeight="1" x14ac:dyDescent="0.25">
      <c r="A42" s="1" t="s">
        <v>186</v>
      </c>
      <c r="B42" s="2" t="s">
        <v>519</v>
      </c>
      <c r="C42" s="1">
        <v>1</v>
      </c>
      <c r="D42" s="18">
        <v>615000</v>
      </c>
      <c r="E42" s="18">
        <f t="shared" si="0"/>
        <v>615000</v>
      </c>
      <c r="F42" s="4">
        <v>615000</v>
      </c>
      <c r="G42" s="5">
        <v>44664</v>
      </c>
      <c r="H42" s="6" t="s">
        <v>59</v>
      </c>
    </row>
    <row r="43" spans="1:8" ht="30" customHeight="1" x14ac:dyDescent="0.25">
      <c r="A43" s="1" t="s">
        <v>187</v>
      </c>
      <c r="B43" s="2" t="s">
        <v>464</v>
      </c>
      <c r="C43" s="1">
        <v>2</v>
      </c>
      <c r="D43" s="18">
        <v>5850</v>
      </c>
      <c r="E43" s="18">
        <f t="shared" si="0"/>
        <v>11700</v>
      </c>
      <c r="F43" s="4">
        <v>11700</v>
      </c>
      <c r="G43" s="5">
        <v>44663</v>
      </c>
      <c r="H43" s="6" t="s">
        <v>188</v>
      </c>
    </row>
    <row r="44" spans="1:8" ht="30" customHeight="1" x14ac:dyDescent="0.25">
      <c r="A44" s="1" t="s">
        <v>189</v>
      </c>
      <c r="B44" s="2" t="s">
        <v>465</v>
      </c>
      <c r="C44" s="1">
        <v>3</v>
      </c>
      <c r="D44" s="18">
        <v>38500</v>
      </c>
      <c r="E44" s="18">
        <f t="shared" si="0"/>
        <v>115500</v>
      </c>
      <c r="F44" s="4">
        <v>115500</v>
      </c>
      <c r="G44" s="5">
        <v>44693</v>
      </c>
      <c r="H44" s="6" t="s">
        <v>190</v>
      </c>
    </row>
    <row r="45" spans="1:8" ht="30" customHeight="1" x14ac:dyDescent="0.25">
      <c r="A45" s="1" t="s">
        <v>191</v>
      </c>
      <c r="B45" s="2" t="s">
        <v>192</v>
      </c>
      <c r="C45" s="1">
        <v>1</v>
      </c>
      <c r="D45" s="4">
        <v>113500</v>
      </c>
      <c r="E45" s="18">
        <f t="shared" si="0"/>
        <v>113500</v>
      </c>
      <c r="F45" s="4">
        <v>113500</v>
      </c>
      <c r="G45" s="5">
        <v>44694</v>
      </c>
      <c r="H45" s="6" t="s">
        <v>193</v>
      </c>
    </row>
    <row r="46" spans="1:8" ht="30" customHeight="1" x14ac:dyDescent="0.25">
      <c r="A46" s="1" t="s">
        <v>194</v>
      </c>
      <c r="B46" s="2" t="s">
        <v>466</v>
      </c>
      <c r="C46" s="1">
        <v>10</v>
      </c>
      <c r="D46" s="18">
        <v>6600</v>
      </c>
      <c r="E46" s="18">
        <f t="shared" si="0"/>
        <v>66000</v>
      </c>
      <c r="F46" s="4">
        <v>66000</v>
      </c>
      <c r="G46" s="5">
        <v>44697</v>
      </c>
      <c r="H46" s="6" t="s">
        <v>70</v>
      </c>
    </row>
    <row r="47" spans="1:8" ht="30" customHeight="1" x14ac:dyDescent="0.25">
      <c r="A47" s="1" t="s">
        <v>194</v>
      </c>
      <c r="B47" s="2" t="s">
        <v>466</v>
      </c>
      <c r="C47" s="1">
        <v>5</v>
      </c>
      <c r="D47" s="18">
        <v>6600</v>
      </c>
      <c r="E47" s="18">
        <f t="shared" si="0"/>
        <v>33000</v>
      </c>
      <c r="F47" s="4">
        <v>33000</v>
      </c>
      <c r="G47" s="5">
        <v>44697</v>
      </c>
      <c r="H47" s="6" t="s">
        <v>195</v>
      </c>
    </row>
    <row r="48" spans="1:8" ht="30" customHeight="1" x14ac:dyDescent="0.25">
      <c r="A48" s="1" t="s">
        <v>194</v>
      </c>
      <c r="B48" s="2" t="s">
        <v>466</v>
      </c>
      <c r="C48" s="1">
        <v>8</v>
      </c>
      <c r="D48" s="18">
        <v>6600</v>
      </c>
      <c r="E48" s="18">
        <f t="shared" si="0"/>
        <v>52800</v>
      </c>
      <c r="F48" s="4">
        <v>52800</v>
      </c>
      <c r="G48" s="5">
        <v>44697</v>
      </c>
      <c r="H48" s="6" t="s">
        <v>195</v>
      </c>
    </row>
    <row r="49" spans="1:8" ht="30" customHeight="1" x14ac:dyDescent="0.25">
      <c r="A49" s="52" t="s">
        <v>194</v>
      </c>
      <c r="B49" s="2" t="s">
        <v>467</v>
      </c>
      <c r="C49" s="1">
        <v>8</v>
      </c>
      <c r="D49" s="18">
        <v>800</v>
      </c>
      <c r="E49" s="18">
        <f t="shared" si="0"/>
        <v>6400</v>
      </c>
      <c r="F49" s="53">
        <v>26200</v>
      </c>
      <c r="G49" s="54">
        <v>44704</v>
      </c>
      <c r="H49" s="55" t="s">
        <v>70</v>
      </c>
    </row>
    <row r="50" spans="1:8" ht="30" customHeight="1" x14ac:dyDescent="0.25">
      <c r="A50" s="52"/>
      <c r="B50" s="2" t="s">
        <v>468</v>
      </c>
      <c r="C50" s="1">
        <v>3</v>
      </c>
      <c r="D50" s="18">
        <v>6600</v>
      </c>
      <c r="E50" s="18">
        <f t="shared" si="0"/>
        <v>19800</v>
      </c>
      <c r="F50" s="53"/>
      <c r="G50" s="54"/>
      <c r="H50" s="55"/>
    </row>
    <row r="51" spans="1:8" ht="30" customHeight="1" x14ac:dyDescent="0.25">
      <c r="A51" s="1" t="s">
        <v>196</v>
      </c>
      <c r="B51" s="2" t="s">
        <v>520</v>
      </c>
      <c r="C51" s="1">
        <v>1</v>
      </c>
      <c r="D51" s="18">
        <v>8015</v>
      </c>
      <c r="E51" s="18">
        <f t="shared" si="0"/>
        <v>8015</v>
      </c>
      <c r="F51" s="4">
        <v>8015</v>
      </c>
      <c r="G51" s="5">
        <v>44726</v>
      </c>
      <c r="H51" s="6" t="s">
        <v>197</v>
      </c>
    </row>
    <row r="52" spans="1:8" ht="30" customHeight="1" x14ac:dyDescent="0.25">
      <c r="A52" s="1" t="s">
        <v>198</v>
      </c>
      <c r="B52" s="2" t="s">
        <v>199</v>
      </c>
      <c r="C52" s="1">
        <v>12</v>
      </c>
      <c r="D52" s="18">
        <v>15880</v>
      </c>
      <c r="E52" s="18">
        <f t="shared" si="0"/>
        <v>190560</v>
      </c>
      <c r="F52" s="4">
        <v>190560</v>
      </c>
      <c r="G52" s="5">
        <v>44732</v>
      </c>
      <c r="H52" s="6" t="s">
        <v>57</v>
      </c>
    </row>
    <row r="53" spans="1:8" ht="30" customHeight="1" x14ac:dyDescent="0.25">
      <c r="A53" s="1" t="s">
        <v>58</v>
      </c>
      <c r="B53" s="2" t="s">
        <v>521</v>
      </c>
      <c r="C53" s="1">
        <v>1</v>
      </c>
      <c r="D53" s="18">
        <v>535000</v>
      </c>
      <c r="E53" s="18">
        <f t="shared" si="0"/>
        <v>535000</v>
      </c>
      <c r="F53" s="4">
        <v>535000</v>
      </c>
      <c r="G53" s="5">
        <v>44733</v>
      </c>
      <c r="H53" s="1" t="s">
        <v>200</v>
      </c>
    </row>
    <row r="54" spans="1:8" ht="30" customHeight="1" x14ac:dyDescent="0.25">
      <c r="A54" s="52" t="s">
        <v>135</v>
      </c>
      <c r="B54" s="2" t="s">
        <v>201</v>
      </c>
      <c r="C54" s="1">
        <v>1</v>
      </c>
      <c r="D54" s="18">
        <v>1307655.1724137932</v>
      </c>
      <c r="E54" s="18">
        <f t="shared" si="0"/>
        <v>1307655.1724137932</v>
      </c>
      <c r="F54" s="53">
        <v>1742000</v>
      </c>
      <c r="G54" s="54">
        <v>44742</v>
      </c>
      <c r="H54" s="52" t="s">
        <v>202</v>
      </c>
    </row>
    <row r="55" spans="1:8" ht="30" customHeight="1" x14ac:dyDescent="0.25">
      <c r="A55" s="52"/>
      <c r="B55" s="2" t="s">
        <v>203</v>
      </c>
      <c r="C55" s="1">
        <v>1</v>
      </c>
      <c r="D55" s="18">
        <v>86637.931034482754</v>
      </c>
      <c r="E55" s="18">
        <f t="shared" si="0"/>
        <v>86637.931034482754</v>
      </c>
      <c r="F55" s="53"/>
      <c r="G55" s="54"/>
      <c r="H55" s="52"/>
    </row>
    <row r="56" spans="1:8" ht="30" customHeight="1" x14ac:dyDescent="0.25">
      <c r="A56" s="52"/>
      <c r="B56" s="2" t="s">
        <v>204</v>
      </c>
      <c r="C56" s="1">
        <v>1</v>
      </c>
      <c r="D56" s="18">
        <v>75086.206896551725</v>
      </c>
      <c r="E56" s="18">
        <f t="shared" si="0"/>
        <v>75086.206896551725</v>
      </c>
      <c r="F56" s="53"/>
      <c r="G56" s="54"/>
      <c r="H56" s="52"/>
    </row>
    <row r="57" spans="1:8" ht="30" customHeight="1" x14ac:dyDescent="0.25">
      <c r="A57" s="52"/>
      <c r="B57" s="2" t="s">
        <v>205</v>
      </c>
      <c r="C57" s="1">
        <v>1</v>
      </c>
      <c r="D57" s="18">
        <v>34655.172413793101</v>
      </c>
      <c r="E57" s="18">
        <f t="shared" si="0"/>
        <v>34655.172413793101</v>
      </c>
      <c r="F57" s="53"/>
      <c r="G57" s="54"/>
      <c r="H57" s="52"/>
    </row>
    <row r="58" spans="1:8" ht="30" customHeight="1" x14ac:dyDescent="0.25">
      <c r="A58" s="52"/>
      <c r="B58" s="2" t="s">
        <v>206</v>
      </c>
      <c r="C58" s="1">
        <v>1</v>
      </c>
      <c r="D58" s="18">
        <v>32344.827586206899</v>
      </c>
      <c r="E58" s="18">
        <f t="shared" si="0"/>
        <v>32344.827586206899</v>
      </c>
      <c r="F58" s="53"/>
      <c r="G58" s="54"/>
      <c r="H58" s="52"/>
    </row>
    <row r="59" spans="1:8" ht="30" customHeight="1" x14ac:dyDescent="0.25">
      <c r="A59" s="52"/>
      <c r="B59" s="2" t="s">
        <v>207</v>
      </c>
      <c r="C59" s="1">
        <v>1</v>
      </c>
      <c r="D59" s="18">
        <v>103965.5172413793</v>
      </c>
      <c r="E59" s="18">
        <f t="shared" si="0"/>
        <v>103965.5172413793</v>
      </c>
      <c r="F59" s="53"/>
      <c r="G59" s="54"/>
      <c r="H59" s="52"/>
    </row>
    <row r="60" spans="1:8" ht="30" customHeight="1" x14ac:dyDescent="0.25">
      <c r="A60" s="52"/>
      <c r="B60" s="2" t="s">
        <v>208</v>
      </c>
      <c r="C60" s="1">
        <v>1</v>
      </c>
      <c r="D60" s="18">
        <v>101655.1724137931</v>
      </c>
      <c r="E60" s="18">
        <f t="shared" si="0"/>
        <v>101655.1724137931</v>
      </c>
      <c r="F60" s="53"/>
      <c r="G60" s="54"/>
      <c r="H60" s="52"/>
    </row>
    <row r="61" spans="1:8" ht="30" customHeight="1" x14ac:dyDescent="0.25">
      <c r="A61" s="52" t="s">
        <v>209</v>
      </c>
      <c r="B61" s="2" t="s">
        <v>210</v>
      </c>
      <c r="C61" s="1">
        <v>1</v>
      </c>
      <c r="D61" s="18">
        <v>23396.195242997932</v>
      </c>
      <c r="E61" s="18">
        <f t="shared" si="0"/>
        <v>23396.195242997932</v>
      </c>
      <c r="F61" s="53">
        <v>302000</v>
      </c>
      <c r="G61" s="54">
        <v>44741</v>
      </c>
      <c r="H61" s="55" t="s">
        <v>211</v>
      </c>
    </row>
    <row r="62" spans="1:8" ht="30" customHeight="1" x14ac:dyDescent="0.25">
      <c r="A62" s="52"/>
      <c r="B62" s="2" t="s">
        <v>522</v>
      </c>
      <c r="C62" s="1">
        <v>1</v>
      </c>
      <c r="D62" s="18">
        <v>4369.1726153577401</v>
      </c>
      <c r="E62" s="18">
        <f t="shared" si="0"/>
        <v>4369.1726153577401</v>
      </c>
      <c r="F62" s="53"/>
      <c r="G62" s="54"/>
      <c r="H62" s="55"/>
    </row>
    <row r="63" spans="1:8" ht="30" customHeight="1" x14ac:dyDescent="0.25">
      <c r="A63" s="52"/>
      <c r="B63" s="2" t="s">
        <v>212</v>
      </c>
      <c r="C63" s="1">
        <v>1</v>
      </c>
      <c r="D63" s="18">
        <v>2869.0620533944116</v>
      </c>
      <c r="E63" s="18">
        <f t="shared" si="0"/>
        <v>2869.0620533944116</v>
      </c>
      <c r="F63" s="53"/>
      <c r="G63" s="54"/>
      <c r="H63" s="55"/>
    </row>
    <row r="64" spans="1:8" ht="30" customHeight="1" x14ac:dyDescent="0.25">
      <c r="A64" s="52"/>
      <c r="B64" s="2" t="s">
        <v>213</v>
      </c>
      <c r="C64" s="1">
        <v>1</v>
      </c>
      <c r="D64" s="18">
        <v>25123.857199894657</v>
      </c>
      <c r="E64" s="18">
        <f t="shared" si="0"/>
        <v>25123.857199894657</v>
      </c>
      <c r="F64" s="53"/>
      <c r="G64" s="54"/>
      <c r="H64" s="55"/>
    </row>
    <row r="65" spans="1:8" ht="30" customHeight="1" x14ac:dyDescent="0.25">
      <c r="A65" s="52"/>
      <c r="B65" s="2" t="s">
        <v>214</v>
      </c>
      <c r="C65" s="1">
        <v>1</v>
      </c>
      <c r="D65" s="18">
        <v>16290.53678574703</v>
      </c>
      <c r="E65" s="18">
        <f t="shared" si="0"/>
        <v>16290.53678574703</v>
      </c>
      <c r="F65" s="53"/>
      <c r="G65" s="54"/>
      <c r="H65" s="55"/>
    </row>
    <row r="66" spans="1:8" ht="30" customHeight="1" x14ac:dyDescent="0.25">
      <c r="A66" s="52"/>
      <c r="B66" s="2" t="s">
        <v>215</v>
      </c>
      <c r="C66" s="1">
        <v>1</v>
      </c>
      <c r="D66" s="18">
        <v>229951.17610260824</v>
      </c>
      <c r="E66" s="18">
        <f t="shared" si="0"/>
        <v>229951.17610260824</v>
      </c>
      <c r="F66" s="53"/>
      <c r="G66" s="54"/>
      <c r="H66" s="55"/>
    </row>
    <row r="67" spans="1:8" ht="30" customHeight="1" x14ac:dyDescent="0.25">
      <c r="A67" s="52" t="s">
        <v>209</v>
      </c>
      <c r="B67" s="2" t="s">
        <v>215</v>
      </c>
      <c r="C67" s="1">
        <v>1</v>
      </c>
      <c r="D67" s="18">
        <v>243062.5</v>
      </c>
      <c r="E67" s="18">
        <f t="shared" ref="E67:E130" si="1">D67*C67</f>
        <v>243062.5</v>
      </c>
      <c r="F67" s="53">
        <v>302000</v>
      </c>
      <c r="G67" s="54">
        <v>44741</v>
      </c>
      <c r="H67" s="55" t="s">
        <v>211</v>
      </c>
    </row>
    <row r="68" spans="1:8" ht="30" customHeight="1" x14ac:dyDescent="0.25">
      <c r="A68" s="52"/>
      <c r="B68" s="2" t="s">
        <v>523</v>
      </c>
      <c r="C68" s="1">
        <v>1</v>
      </c>
      <c r="D68" s="18">
        <v>4618.29</v>
      </c>
      <c r="E68" s="18">
        <f t="shared" si="1"/>
        <v>4618.29</v>
      </c>
      <c r="F68" s="53"/>
      <c r="G68" s="54"/>
      <c r="H68" s="55"/>
    </row>
    <row r="69" spans="1:8" ht="30" customHeight="1" x14ac:dyDescent="0.25">
      <c r="A69" s="52"/>
      <c r="B69" s="2" t="s">
        <v>210</v>
      </c>
      <c r="C69" s="1">
        <v>1</v>
      </c>
      <c r="D69" s="18">
        <v>24730.2</v>
      </c>
      <c r="E69" s="18">
        <f t="shared" si="1"/>
        <v>24730.2</v>
      </c>
      <c r="F69" s="53"/>
      <c r="G69" s="54"/>
      <c r="H69" s="55"/>
    </row>
    <row r="70" spans="1:8" ht="30" customHeight="1" x14ac:dyDescent="0.25">
      <c r="A70" s="52"/>
      <c r="B70" s="2" t="s">
        <v>216</v>
      </c>
      <c r="C70" s="1">
        <v>1</v>
      </c>
      <c r="D70" s="18">
        <v>26556.37</v>
      </c>
      <c r="E70" s="18">
        <f t="shared" si="1"/>
        <v>26556.37</v>
      </c>
      <c r="F70" s="53"/>
      <c r="G70" s="54"/>
      <c r="H70" s="55"/>
    </row>
    <row r="71" spans="1:8" ht="30" customHeight="1" x14ac:dyDescent="0.25">
      <c r="A71" s="52"/>
      <c r="B71" s="2" t="s">
        <v>212</v>
      </c>
      <c r="C71" s="1">
        <v>1</v>
      </c>
      <c r="D71" s="18">
        <v>3032.64</v>
      </c>
      <c r="E71" s="18">
        <f t="shared" si="1"/>
        <v>3032.64</v>
      </c>
      <c r="F71" s="53"/>
      <c r="G71" s="54"/>
      <c r="H71" s="55"/>
    </row>
    <row r="72" spans="1:8" ht="30" customHeight="1" x14ac:dyDescent="0.25">
      <c r="A72" s="1" t="s">
        <v>170</v>
      </c>
      <c r="B72" s="2" t="s">
        <v>469</v>
      </c>
      <c r="C72" s="1">
        <v>1</v>
      </c>
      <c r="D72" s="18">
        <v>84600</v>
      </c>
      <c r="E72" s="18">
        <f t="shared" si="1"/>
        <v>84600</v>
      </c>
      <c r="F72" s="4">
        <v>84600</v>
      </c>
      <c r="G72" s="5">
        <v>44747</v>
      </c>
      <c r="H72" s="6" t="s">
        <v>51</v>
      </c>
    </row>
    <row r="73" spans="1:8" ht="30" customHeight="1" x14ac:dyDescent="0.25">
      <c r="A73" s="1" t="s">
        <v>194</v>
      </c>
      <c r="B73" s="2" t="s">
        <v>470</v>
      </c>
      <c r="C73" s="1">
        <v>6</v>
      </c>
      <c r="D73" s="18">
        <v>6600</v>
      </c>
      <c r="E73" s="18">
        <f t="shared" si="1"/>
        <v>39600</v>
      </c>
      <c r="F73" s="4">
        <v>39600</v>
      </c>
      <c r="G73" s="5">
        <v>44747</v>
      </c>
      <c r="H73" s="6" t="s">
        <v>70</v>
      </c>
    </row>
    <row r="74" spans="1:8" ht="30" customHeight="1" x14ac:dyDescent="0.25">
      <c r="A74" s="1" t="s">
        <v>194</v>
      </c>
      <c r="B74" s="2" t="s">
        <v>471</v>
      </c>
      <c r="C74" s="1">
        <v>8</v>
      </c>
      <c r="D74" s="18">
        <v>6600</v>
      </c>
      <c r="E74" s="18">
        <f t="shared" si="1"/>
        <v>52800</v>
      </c>
      <c r="F74" s="4">
        <v>52800</v>
      </c>
      <c r="G74" s="5">
        <v>44760</v>
      </c>
      <c r="H74" s="6" t="s">
        <v>70</v>
      </c>
    </row>
    <row r="75" spans="1:8" ht="30" customHeight="1" x14ac:dyDescent="0.25">
      <c r="A75" s="1" t="s">
        <v>173</v>
      </c>
      <c r="B75" s="2" t="s">
        <v>472</v>
      </c>
      <c r="C75" s="1">
        <v>1</v>
      </c>
      <c r="D75" s="18">
        <v>1180000</v>
      </c>
      <c r="E75" s="18">
        <f t="shared" si="1"/>
        <v>1180000</v>
      </c>
      <c r="F75" s="4">
        <v>1180000</v>
      </c>
      <c r="G75" s="5">
        <v>44760</v>
      </c>
      <c r="H75" s="6" t="s">
        <v>174</v>
      </c>
    </row>
    <row r="76" spans="1:8" ht="30" customHeight="1" x14ac:dyDescent="0.25">
      <c r="A76" s="52" t="s">
        <v>217</v>
      </c>
      <c r="B76" s="2" t="s">
        <v>473</v>
      </c>
      <c r="C76" s="1">
        <v>8</v>
      </c>
      <c r="D76" s="18">
        <v>80000</v>
      </c>
      <c r="E76" s="18">
        <f t="shared" si="1"/>
        <v>640000</v>
      </c>
      <c r="F76" s="53">
        <v>648400</v>
      </c>
      <c r="G76" s="54">
        <v>44781</v>
      </c>
      <c r="H76" s="55" t="s">
        <v>45</v>
      </c>
    </row>
    <row r="77" spans="1:8" ht="30" customHeight="1" x14ac:dyDescent="0.25">
      <c r="A77" s="52"/>
      <c r="B77" s="2" t="s">
        <v>474</v>
      </c>
      <c r="C77" s="1">
        <v>8</v>
      </c>
      <c r="D77" s="18">
        <v>1050</v>
      </c>
      <c r="E77" s="18">
        <f t="shared" si="1"/>
        <v>8400</v>
      </c>
      <c r="F77" s="53"/>
      <c r="G77" s="54"/>
      <c r="H77" s="55"/>
    </row>
    <row r="78" spans="1:8" ht="30" customHeight="1" x14ac:dyDescent="0.25">
      <c r="A78" s="52" t="s">
        <v>217</v>
      </c>
      <c r="B78" s="2" t="s">
        <v>475</v>
      </c>
      <c r="C78" s="1">
        <v>6</v>
      </c>
      <c r="D78" s="18">
        <v>98650</v>
      </c>
      <c r="E78" s="18">
        <f t="shared" si="1"/>
        <v>591900</v>
      </c>
      <c r="F78" s="53">
        <v>1014000</v>
      </c>
      <c r="G78" s="54">
        <v>44782</v>
      </c>
      <c r="H78" s="55" t="s">
        <v>55</v>
      </c>
    </row>
    <row r="79" spans="1:8" ht="30" customHeight="1" x14ac:dyDescent="0.25">
      <c r="A79" s="52"/>
      <c r="B79" s="2" t="s">
        <v>476</v>
      </c>
      <c r="C79" s="1">
        <v>6</v>
      </c>
      <c r="D79" s="18">
        <v>1600</v>
      </c>
      <c r="E79" s="18">
        <f t="shared" si="1"/>
        <v>9600</v>
      </c>
      <c r="F79" s="53"/>
      <c r="G79" s="54"/>
      <c r="H79" s="55"/>
    </row>
    <row r="80" spans="1:8" ht="30" customHeight="1" x14ac:dyDescent="0.25">
      <c r="A80" s="52"/>
      <c r="B80" s="2" t="s">
        <v>477</v>
      </c>
      <c r="C80" s="1">
        <v>6</v>
      </c>
      <c r="D80" s="18">
        <v>5200</v>
      </c>
      <c r="E80" s="18">
        <f t="shared" si="1"/>
        <v>31200</v>
      </c>
      <c r="F80" s="53"/>
      <c r="G80" s="54"/>
      <c r="H80" s="55"/>
    </row>
    <row r="81" spans="1:8" ht="30" customHeight="1" x14ac:dyDescent="0.25">
      <c r="A81" s="52"/>
      <c r="B81" s="2" t="s">
        <v>478</v>
      </c>
      <c r="C81" s="1">
        <v>6</v>
      </c>
      <c r="D81" s="18">
        <v>7290</v>
      </c>
      <c r="E81" s="18">
        <f t="shared" si="1"/>
        <v>43740</v>
      </c>
      <c r="F81" s="53"/>
      <c r="G81" s="54"/>
      <c r="H81" s="55"/>
    </row>
    <row r="82" spans="1:8" ht="30" customHeight="1" x14ac:dyDescent="0.25">
      <c r="A82" s="52"/>
      <c r="B82" s="2" t="s">
        <v>479</v>
      </c>
      <c r="C82" s="1">
        <v>6</v>
      </c>
      <c r="D82" s="18">
        <v>1200</v>
      </c>
      <c r="E82" s="18">
        <f t="shared" si="1"/>
        <v>7200</v>
      </c>
      <c r="F82" s="53"/>
      <c r="G82" s="54"/>
      <c r="H82" s="55"/>
    </row>
    <row r="83" spans="1:8" ht="30" customHeight="1" x14ac:dyDescent="0.25">
      <c r="A83" s="52"/>
      <c r="B83" s="2" t="s">
        <v>480</v>
      </c>
      <c r="C83" s="1">
        <v>6</v>
      </c>
      <c r="D83" s="18">
        <v>5540</v>
      </c>
      <c r="E83" s="18">
        <f t="shared" si="1"/>
        <v>33240</v>
      </c>
      <c r="F83" s="53"/>
      <c r="G83" s="54"/>
      <c r="H83" s="55"/>
    </row>
    <row r="84" spans="1:8" ht="30" customHeight="1" x14ac:dyDescent="0.25">
      <c r="A84" s="52"/>
      <c r="B84" s="2" t="s">
        <v>481</v>
      </c>
      <c r="C84" s="1">
        <v>12</v>
      </c>
      <c r="D84" s="18">
        <v>2250</v>
      </c>
      <c r="E84" s="18">
        <f t="shared" si="1"/>
        <v>27000</v>
      </c>
      <c r="F84" s="53"/>
      <c r="G84" s="54"/>
      <c r="H84" s="55"/>
    </row>
    <row r="85" spans="1:8" ht="30" customHeight="1" x14ac:dyDescent="0.25">
      <c r="A85" s="52"/>
      <c r="B85" s="2" t="s">
        <v>482</v>
      </c>
      <c r="C85" s="1">
        <v>12</v>
      </c>
      <c r="D85" s="18">
        <v>3250</v>
      </c>
      <c r="E85" s="18">
        <f t="shared" si="1"/>
        <v>39000</v>
      </c>
      <c r="F85" s="53"/>
      <c r="G85" s="54"/>
      <c r="H85" s="55"/>
    </row>
    <row r="86" spans="1:8" ht="30" customHeight="1" x14ac:dyDescent="0.25">
      <c r="A86" s="52"/>
      <c r="B86" s="2" t="s">
        <v>483</v>
      </c>
      <c r="C86" s="1">
        <v>6</v>
      </c>
      <c r="D86" s="18">
        <v>3120</v>
      </c>
      <c r="E86" s="18">
        <f t="shared" si="1"/>
        <v>18720</v>
      </c>
      <c r="F86" s="53"/>
      <c r="G86" s="54"/>
      <c r="H86" s="55"/>
    </row>
    <row r="87" spans="1:8" ht="30" customHeight="1" x14ac:dyDescent="0.25">
      <c r="A87" s="52"/>
      <c r="B87" s="2" t="s">
        <v>484</v>
      </c>
      <c r="C87" s="1">
        <v>6</v>
      </c>
      <c r="D87" s="18">
        <v>4900</v>
      </c>
      <c r="E87" s="18">
        <f t="shared" si="1"/>
        <v>29400</v>
      </c>
      <c r="F87" s="53"/>
      <c r="G87" s="54"/>
      <c r="H87" s="55"/>
    </row>
    <row r="88" spans="1:8" ht="30" customHeight="1" x14ac:dyDescent="0.25">
      <c r="A88" s="52"/>
      <c r="B88" s="2" t="s">
        <v>485</v>
      </c>
      <c r="C88" s="1">
        <v>6</v>
      </c>
      <c r="D88" s="18">
        <v>3500</v>
      </c>
      <c r="E88" s="18">
        <f t="shared" si="1"/>
        <v>21000</v>
      </c>
      <c r="F88" s="53"/>
      <c r="G88" s="54"/>
      <c r="H88" s="55"/>
    </row>
    <row r="89" spans="1:8" ht="30" customHeight="1" x14ac:dyDescent="0.25">
      <c r="A89" s="52"/>
      <c r="B89" s="2" t="s">
        <v>486</v>
      </c>
      <c r="C89" s="1">
        <v>26</v>
      </c>
      <c r="D89" s="18">
        <v>1000</v>
      </c>
      <c r="E89" s="18">
        <f t="shared" si="1"/>
        <v>26000</v>
      </c>
      <c r="F89" s="53"/>
      <c r="G89" s="54"/>
      <c r="H89" s="55"/>
    </row>
    <row r="90" spans="1:8" ht="30" customHeight="1" x14ac:dyDescent="0.25">
      <c r="A90" s="52"/>
      <c r="B90" s="2" t="s">
        <v>487</v>
      </c>
      <c r="C90" s="1">
        <v>24</v>
      </c>
      <c r="D90" s="18">
        <v>4750</v>
      </c>
      <c r="E90" s="18">
        <f t="shared" si="1"/>
        <v>114000</v>
      </c>
      <c r="F90" s="53"/>
      <c r="G90" s="54"/>
      <c r="H90" s="55"/>
    </row>
    <row r="91" spans="1:8" ht="30" customHeight="1" x14ac:dyDescent="0.25">
      <c r="A91" s="52"/>
      <c r="B91" s="2" t="s">
        <v>488</v>
      </c>
      <c r="C91" s="1">
        <v>22</v>
      </c>
      <c r="D91" s="18">
        <v>1000</v>
      </c>
      <c r="E91" s="18">
        <f t="shared" si="1"/>
        <v>22000</v>
      </c>
      <c r="F91" s="53"/>
      <c r="G91" s="54"/>
      <c r="H91" s="55"/>
    </row>
    <row r="92" spans="1:8" ht="30" customHeight="1" x14ac:dyDescent="0.25">
      <c r="A92" s="1" t="s">
        <v>198</v>
      </c>
      <c r="B92" s="2" t="s">
        <v>199</v>
      </c>
      <c r="C92" s="1">
        <v>4</v>
      </c>
      <c r="D92" s="18">
        <v>15880</v>
      </c>
      <c r="E92" s="18">
        <f t="shared" si="1"/>
        <v>63520</v>
      </c>
      <c r="F92" s="4">
        <v>63520</v>
      </c>
      <c r="G92" s="5">
        <v>44776</v>
      </c>
      <c r="H92" s="6" t="s">
        <v>51</v>
      </c>
    </row>
    <row r="93" spans="1:8" ht="30" customHeight="1" x14ac:dyDescent="0.25">
      <c r="A93" s="1" t="s">
        <v>191</v>
      </c>
      <c r="B93" s="2" t="s">
        <v>489</v>
      </c>
      <c r="C93" s="1">
        <v>1</v>
      </c>
      <c r="D93" s="18">
        <v>980487.93</v>
      </c>
      <c r="E93" s="18">
        <f t="shared" si="1"/>
        <v>980487.93</v>
      </c>
      <c r="F93" s="4">
        <v>980487.93</v>
      </c>
      <c r="G93" s="5">
        <v>44776</v>
      </c>
      <c r="H93" s="6" t="s">
        <v>218</v>
      </c>
    </row>
    <row r="94" spans="1:8" ht="30" customHeight="1" x14ac:dyDescent="0.25">
      <c r="A94" s="52" t="s">
        <v>219</v>
      </c>
      <c r="B94" s="2" t="s">
        <v>220</v>
      </c>
      <c r="C94" s="1">
        <v>1</v>
      </c>
      <c r="D94" s="18">
        <v>1950</v>
      </c>
      <c r="E94" s="18">
        <f t="shared" si="1"/>
        <v>1950</v>
      </c>
      <c r="F94" s="53">
        <v>431274.98</v>
      </c>
      <c r="G94" s="54">
        <v>44788</v>
      </c>
      <c r="H94" s="55" t="s">
        <v>221</v>
      </c>
    </row>
    <row r="95" spans="1:8" ht="30" customHeight="1" x14ac:dyDescent="0.25">
      <c r="A95" s="52"/>
      <c r="B95" s="2" t="s">
        <v>222</v>
      </c>
      <c r="C95" s="1">
        <v>10</v>
      </c>
      <c r="D95" s="18">
        <v>921.41</v>
      </c>
      <c r="E95" s="18">
        <f t="shared" si="1"/>
        <v>9214.1</v>
      </c>
      <c r="F95" s="53"/>
      <c r="G95" s="54"/>
      <c r="H95" s="55"/>
    </row>
    <row r="96" spans="1:8" ht="30" customHeight="1" x14ac:dyDescent="0.25">
      <c r="A96" s="52"/>
      <c r="B96" s="2" t="s">
        <v>223</v>
      </c>
      <c r="C96" s="1">
        <v>1</v>
      </c>
      <c r="D96" s="18">
        <v>1800</v>
      </c>
      <c r="E96" s="18">
        <f t="shared" si="1"/>
        <v>1800</v>
      </c>
      <c r="F96" s="53"/>
      <c r="G96" s="54"/>
      <c r="H96" s="55"/>
    </row>
    <row r="97" spans="1:8" ht="30" customHeight="1" x14ac:dyDescent="0.25">
      <c r="A97" s="52"/>
      <c r="B97" s="2" t="s">
        <v>224</v>
      </c>
      <c r="C97" s="1">
        <v>1</v>
      </c>
      <c r="D97" s="18">
        <v>8288.2800000000007</v>
      </c>
      <c r="E97" s="18">
        <f t="shared" si="1"/>
        <v>8288.2800000000007</v>
      </c>
      <c r="F97" s="53"/>
      <c r="G97" s="54"/>
      <c r="H97" s="55"/>
    </row>
    <row r="98" spans="1:8" ht="30" customHeight="1" x14ac:dyDescent="0.25">
      <c r="A98" s="52"/>
      <c r="B98" s="2" t="s">
        <v>225</v>
      </c>
      <c r="C98" s="1">
        <v>2</v>
      </c>
      <c r="D98" s="18">
        <v>117875.81</v>
      </c>
      <c r="E98" s="18">
        <f t="shared" si="1"/>
        <v>235751.62</v>
      </c>
      <c r="F98" s="53"/>
      <c r="G98" s="54"/>
      <c r="H98" s="55"/>
    </row>
    <row r="99" spans="1:8" ht="30" customHeight="1" x14ac:dyDescent="0.25">
      <c r="A99" s="52"/>
      <c r="B99" s="2" t="s">
        <v>226</v>
      </c>
      <c r="C99" s="1">
        <v>2</v>
      </c>
      <c r="D99" s="18">
        <v>44561.1</v>
      </c>
      <c r="E99" s="18">
        <f t="shared" si="1"/>
        <v>89122.2</v>
      </c>
      <c r="F99" s="53"/>
      <c r="G99" s="54"/>
      <c r="H99" s="55"/>
    </row>
    <row r="100" spans="1:8" ht="30" customHeight="1" x14ac:dyDescent="0.25">
      <c r="A100" s="52"/>
      <c r="B100" s="2" t="s">
        <v>227</v>
      </c>
      <c r="C100" s="1">
        <v>3</v>
      </c>
      <c r="D100" s="18">
        <v>859.32</v>
      </c>
      <c r="E100" s="18">
        <f t="shared" si="1"/>
        <v>2577.96</v>
      </c>
      <c r="F100" s="53"/>
      <c r="G100" s="54"/>
      <c r="H100" s="55"/>
    </row>
    <row r="101" spans="1:8" ht="30" customHeight="1" x14ac:dyDescent="0.25">
      <c r="A101" s="52"/>
      <c r="B101" s="2" t="s">
        <v>228</v>
      </c>
      <c r="C101" s="1">
        <v>2</v>
      </c>
      <c r="D101" s="18">
        <v>881.5</v>
      </c>
      <c r="E101" s="18">
        <f t="shared" si="1"/>
        <v>1763</v>
      </c>
      <c r="F101" s="53"/>
      <c r="G101" s="54"/>
      <c r="H101" s="55"/>
    </row>
    <row r="102" spans="1:8" ht="30" customHeight="1" x14ac:dyDescent="0.25">
      <c r="A102" s="52"/>
      <c r="B102" s="2" t="s">
        <v>229</v>
      </c>
      <c r="C102" s="1">
        <v>1</v>
      </c>
      <c r="D102" s="18">
        <v>1200</v>
      </c>
      <c r="E102" s="18">
        <f t="shared" si="1"/>
        <v>1200</v>
      </c>
      <c r="F102" s="53"/>
      <c r="G102" s="54"/>
      <c r="H102" s="55"/>
    </row>
    <row r="103" spans="1:8" ht="30" customHeight="1" x14ac:dyDescent="0.25">
      <c r="A103" s="52"/>
      <c r="B103" s="2" t="s">
        <v>230</v>
      </c>
      <c r="C103" s="1">
        <v>1</v>
      </c>
      <c r="D103" s="18">
        <v>882</v>
      </c>
      <c r="E103" s="18">
        <f t="shared" si="1"/>
        <v>882</v>
      </c>
      <c r="F103" s="53"/>
      <c r="G103" s="54"/>
      <c r="H103" s="55"/>
    </row>
    <row r="104" spans="1:8" ht="30" customHeight="1" x14ac:dyDescent="0.25">
      <c r="A104" s="52"/>
      <c r="B104" s="2" t="s">
        <v>231</v>
      </c>
      <c r="C104" s="1">
        <v>1</v>
      </c>
      <c r="D104" s="18">
        <v>271.66000000000003</v>
      </c>
      <c r="E104" s="18">
        <f t="shared" si="1"/>
        <v>271.66000000000003</v>
      </c>
      <c r="F104" s="53"/>
      <c r="G104" s="54"/>
      <c r="H104" s="55"/>
    </row>
    <row r="105" spans="1:8" ht="30" customHeight="1" x14ac:dyDescent="0.25">
      <c r="A105" s="52"/>
      <c r="B105" s="2" t="s">
        <v>232</v>
      </c>
      <c r="C105" s="1">
        <v>1</v>
      </c>
      <c r="D105" s="18">
        <v>5460.84</v>
      </c>
      <c r="E105" s="18">
        <f t="shared" si="1"/>
        <v>5460.84</v>
      </c>
      <c r="F105" s="53"/>
      <c r="G105" s="54"/>
      <c r="H105" s="55"/>
    </row>
    <row r="106" spans="1:8" ht="30" customHeight="1" x14ac:dyDescent="0.25">
      <c r="A106" s="52"/>
      <c r="B106" s="2" t="s">
        <v>233</v>
      </c>
      <c r="C106" s="1">
        <v>1</v>
      </c>
      <c r="D106" s="18">
        <v>2744.28</v>
      </c>
      <c r="E106" s="18">
        <f t="shared" si="1"/>
        <v>2744.28</v>
      </c>
      <c r="F106" s="53"/>
      <c r="G106" s="54"/>
      <c r="H106" s="55"/>
    </row>
    <row r="107" spans="1:8" ht="30" customHeight="1" x14ac:dyDescent="0.25">
      <c r="A107" s="52"/>
      <c r="B107" s="2" t="s">
        <v>234</v>
      </c>
      <c r="C107" s="1">
        <v>2</v>
      </c>
      <c r="D107" s="18">
        <v>2457.84</v>
      </c>
      <c r="E107" s="18">
        <f t="shared" si="1"/>
        <v>4915.68</v>
      </c>
      <c r="F107" s="53"/>
      <c r="G107" s="54"/>
      <c r="H107" s="55"/>
    </row>
    <row r="108" spans="1:8" ht="30" customHeight="1" x14ac:dyDescent="0.25">
      <c r="A108" s="52"/>
      <c r="B108" s="2" t="s">
        <v>227</v>
      </c>
      <c r="C108" s="1">
        <v>5</v>
      </c>
      <c r="D108" s="18">
        <v>859.32</v>
      </c>
      <c r="E108" s="18">
        <f t="shared" si="1"/>
        <v>4296.6000000000004</v>
      </c>
      <c r="F108" s="53"/>
      <c r="G108" s="54"/>
      <c r="H108" s="55"/>
    </row>
    <row r="109" spans="1:8" ht="30" customHeight="1" x14ac:dyDescent="0.25">
      <c r="A109" s="52"/>
      <c r="B109" s="2" t="s">
        <v>235</v>
      </c>
      <c r="C109" s="1">
        <v>1</v>
      </c>
      <c r="D109" s="18">
        <v>17785.16</v>
      </c>
      <c r="E109" s="18">
        <f t="shared" si="1"/>
        <v>17785.16</v>
      </c>
      <c r="F109" s="53"/>
      <c r="G109" s="54"/>
      <c r="H109" s="55"/>
    </row>
    <row r="110" spans="1:8" ht="30" customHeight="1" x14ac:dyDescent="0.25">
      <c r="A110" s="52"/>
      <c r="B110" s="2" t="s">
        <v>236</v>
      </c>
      <c r="C110" s="1">
        <v>2</v>
      </c>
      <c r="D110" s="18">
        <v>996</v>
      </c>
      <c r="E110" s="18">
        <f t="shared" si="1"/>
        <v>1992</v>
      </c>
      <c r="F110" s="53"/>
      <c r="G110" s="54"/>
      <c r="H110" s="55"/>
    </row>
    <row r="111" spans="1:8" ht="30" customHeight="1" x14ac:dyDescent="0.25">
      <c r="A111" s="52"/>
      <c r="B111" s="2" t="s">
        <v>237</v>
      </c>
      <c r="C111" s="1">
        <v>1</v>
      </c>
      <c r="D111" s="18">
        <v>35456.400000000001</v>
      </c>
      <c r="E111" s="18">
        <f t="shared" si="1"/>
        <v>35456.400000000001</v>
      </c>
      <c r="F111" s="53"/>
      <c r="G111" s="54"/>
      <c r="H111" s="55"/>
    </row>
    <row r="112" spans="1:8" ht="30" customHeight="1" x14ac:dyDescent="0.25">
      <c r="A112" s="52"/>
      <c r="B112" s="2" t="s">
        <v>238</v>
      </c>
      <c r="C112" s="1">
        <v>1</v>
      </c>
      <c r="D112" s="18">
        <v>1663.2</v>
      </c>
      <c r="E112" s="18">
        <f t="shared" si="1"/>
        <v>1663.2</v>
      </c>
      <c r="F112" s="53"/>
      <c r="G112" s="54"/>
      <c r="H112" s="55"/>
    </row>
    <row r="113" spans="1:8" ht="30" customHeight="1" x14ac:dyDescent="0.25">
      <c r="A113" s="52"/>
      <c r="B113" s="2" t="s">
        <v>239</v>
      </c>
      <c r="C113" s="1">
        <v>1</v>
      </c>
      <c r="D113" s="18">
        <v>4140</v>
      </c>
      <c r="E113" s="18">
        <f t="shared" si="1"/>
        <v>4140</v>
      </c>
      <c r="F113" s="53"/>
      <c r="G113" s="54"/>
      <c r="H113" s="55"/>
    </row>
    <row r="114" spans="1:8" ht="30" customHeight="1" x14ac:dyDescent="0.25">
      <c r="A114" s="52" t="s">
        <v>240</v>
      </c>
      <c r="B114" s="2" t="s">
        <v>241</v>
      </c>
      <c r="C114" s="1">
        <v>1</v>
      </c>
      <c r="D114" s="18">
        <v>113970</v>
      </c>
      <c r="E114" s="18">
        <f t="shared" si="1"/>
        <v>113970</v>
      </c>
      <c r="F114" s="53">
        <v>673000</v>
      </c>
      <c r="G114" s="54">
        <v>44813</v>
      </c>
      <c r="H114" s="55" t="s">
        <v>242</v>
      </c>
    </row>
    <row r="115" spans="1:8" ht="30" customHeight="1" x14ac:dyDescent="0.25">
      <c r="A115" s="52"/>
      <c r="B115" s="2" t="s">
        <v>243</v>
      </c>
      <c r="C115" s="1">
        <v>1</v>
      </c>
      <c r="D115" s="18">
        <v>3046.4</v>
      </c>
      <c r="E115" s="18">
        <f t="shared" si="1"/>
        <v>3046.4</v>
      </c>
      <c r="F115" s="53"/>
      <c r="G115" s="54"/>
      <c r="H115" s="55"/>
    </row>
    <row r="116" spans="1:8" ht="30" customHeight="1" x14ac:dyDescent="0.25">
      <c r="A116" s="52"/>
      <c r="B116" s="2" t="s">
        <v>244</v>
      </c>
      <c r="C116" s="1">
        <v>1</v>
      </c>
      <c r="D116" s="18">
        <v>49780</v>
      </c>
      <c r="E116" s="18">
        <f t="shared" si="1"/>
        <v>49780</v>
      </c>
      <c r="F116" s="53"/>
      <c r="G116" s="54"/>
      <c r="H116" s="55"/>
    </row>
    <row r="117" spans="1:8" ht="30" customHeight="1" x14ac:dyDescent="0.25">
      <c r="A117" s="52"/>
      <c r="B117" s="2" t="s">
        <v>245</v>
      </c>
      <c r="C117" s="1">
        <v>1</v>
      </c>
      <c r="D117" s="18">
        <v>11057.71</v>
      </c>
      <c r="E117" s="18">
        <f t="shared" si="1"/>
        <v>11057.71</v>
      </c>
      <c r="F117" s="53"/>
      <c r="G117" s="54"/>
      <c r="H117" s="55"/>
    </row>
    <row r="118" spans="1:8" ht="30" customHeight="1" x14ac:dyDescent="0.25">
      <c r="A118" s="52"/>
      <c r="B118" s="2" t="s">
        <v>246</v>
      </c>
      <c r="C118" s="1">
        <v>1</v>
      </c>
      <c r="D118" s="18">
        <v>43966.22</v>
      </c>
      <c r="E118" s="18">
        <f t="shared" si="1"/>
        <v>43966.22</v>
      </c>
      <c r="F118" s="53"/>
      <c r="G118" s="54"/>
      <c r="H118" s="55"/>
    </row>
    <row r="119" spans="1:8" ht="30" customHeight="1" x14ac:dyDescent="0.25">
      <c r="A119" s="52"/>
      <c r="B119" s="2" t="s">
        <v>247</v>
      </c>
      <c r="C119" s="1">
        <v>1</v>
      </c>
      <c r="D119" s="18">
        <v>451179.67</v>
      </c>
      <c r="E119" s="18">
        <f t="shared" si="1"/>
        <v>451179.67</v>
      </c>
      <c r="F119" s="53"/>
      <c r="G119" s="54"/>
      <c r="H119" s="55"/>
    </row>
    <row r="120" spans="1:8" ht="30" customHeight="1" x14ac:dyDescent="0.25">
      <c r="A120" s="52" t="s">
        <v>248</v>
      </c>
      <c r="B120" s="2" t="s">
        <v>249</v>
      </c>
      <c r="C120" s="1">
        <v>1</v>
      </c>
      <c r="D120" s="18">
        <v>2317983.48</v>
      </c>
      <c r="E120" s="18">
        <f t="shared" si="1"/>
        <v>2317983.48</v>
      </c>
      <c r="F120" s="53">
        <v>2792941.65</v>
      </c>
      <c r="G120" s="54">
        <v>44804</v>
      </c>
      <c r="H120" s="55" t="s">
        <v>250</v>
      </c>
    </row>
    <row r="121" spans="1:8" ht="30" customHeight="1" x14ac:dyDescent="0.25">
      <c r="A121" s="52"/>
      <c r="B121" s="2" t="s">
        <v>251</v>
      </c>
      <c r="C121" s="1">
        <v>1</v>
      </c>
      <c r="D121" s="18">
        <v>48631.96</v>
      </c>
      <c r="E121" s="18">
        <f t="shared" si="1"/>
        <v>48631.96</v>
      </c>
      <c r="F121" s="53"/>
      <c r="G121" s="54"/>
      <c r="H121" s="55"/>
    </row>
    <row r="122" spans="1:8" ht="30" customHeight="1" x14ac:dyDescent="0.25">
      <c r="A122" s="52"/>
      <c r="B122" s="2" t="s">
        <v>252</v>
      </c>
      <c r="C122" s="1">
        <v>2</v>
      </c>
      <c r="D122" s="18">
        <v>237.18</v>
      </c>
      <c r="E122" s="18">
        <f t="shared" si="1"/>
        <v>474.36</v>
      </c>
      <c r="F122" s="53"/>
      <c r="G122" s="54"/>
      <c r="H122" s="55"/>
    </row>
    <row r="123" spans="1:8" ht="30" customHeight="1" x14ac:dyDescent="0.25">
      <c r="A123" s="52"/>
      <c r="B123" s="2" t="s">
        <v>253</v>
      </c>
      <c r="C123" s="1">
        <v>2</v>
      </c>
      <c r="D123" s="18">
        <v>145382</v>
      </c>
      <c r="E123" s="18">
        <f t="shared" si="1"/>
        <v>290764</v>
      </c>
      <c r="F123" s="53"/>
      <c r="G123" s="54"/>
      <c r="H123" s="55"/>
    </row>
    <row r="124" spans="1:8" ht="30" customHeight="1" x14ac:dyDescent="0.25">
      <c r="A124" s="52"/>
      <c r="B124" s="2" t="s">
        <v>254</v>
      </c>
      <c r="C124" s="1">
        <v>2</v>
      </c>
      <c r="D124" s="18">
        <v>5372.84</v>
      </c>
      <c r="E124" s="18">
        <f t="shared" si="1"/>
        <v>10745.68</v>
      </c>
      <c r="F124" s="53"/>
      <c r="G124" s="54"/>
      <c r="H124" s="55"/>
    </row>
    <row r="125" spans="1:8" ht="30" customHeight="1" x14ac:dyDescent="0.25">
      <c r="A125" s="52"/>
      <c r="B125" s="2" t="s">
        <v>255</v>
      </c>
      <c r="C125" s="1">
        <v>1</v>
      </c>
      <c r="D125" s="18">
        <v>29778.5</v>
      </c>
      <c r="E125" s="18">
        <f t="shared" si="1"/>
        <v>29778.5</v>
      </c>
      <c r="F125" s="53"/>
      <c r="G125" s="54"/>
      <c r="H125" s="55"/>
    </row>
    <row r="126" spans="1:8" ht="30" customHeight="1" x14ac:dyDescent="0.25">
      <c r="A126" s="52"/>
      <c r="B126" s="2" t="s">
        <v>256</v>
      </c>
      <c r="C126" s="1">
        <v>1</v>
      </c>
      <c r="D126" s="18">
        <v>94563.67</v>
      </c>
      <c r="E126" s="18">
        <f t="shared" si="1"/>
        <v>94563.67</v>
      </c>
      <c r="F126" s="53"/>
      <c r="G126" s="54"/>
      <c r="H126" s="55"/>
    </row>
    <row r="127" spans="1:8" ht="30" customHeight="1" x14ac:dyDescent="0.25">
      <c r="A127" s="1" t="s">
        <v>198</v>
      </c>
      <c r="B127" s="2" t="s">
        <v>490</v>
      </c>
      <c r="C127" s="1">
        <v>4</v>
      </c>
      <c r="D127" s="18">
        <v>12499.95</v>
      </c>
      <c r="E127" s="18">
        <f t="shared" si="1"/>
        <v>49999.8</v>
      </c>
      <c r="F127" s="4">
        <v>49999.8</v>
      </c>
      <c r="G127" s="5">
        <v>44799</v>
      </c>
      <c r="H127" s="6" t="s">
        <v>257</v>
      </c>
    </row>
    <row r="128" spans="1:8" ht="30" customHeight="1" x14ac:dyDescent="0.25">
      <c r="A128" s="52" t="s">
        <v>72</v>
      </c>
      <c r="B128" s="2" t="s">
        <v>491</v>
      </c>
      <c r="C128" s="1">
        <v>12</v>
      </c>
      <c r="D128" s="18">
        <v>7975</v>
      </c>
      <c r="E128" s="18">
        <f t="shared" si="1"/>
        <v>95700</v>
      </c>
      <c r="F128" s="53">
        <v>335700</v>
      </c>
      <c r="G128" s="54">
        <v>44810</v>
      </c>
      <c r="H128" s="55" t="s">
        <v>61</v>
      </c>
    </row>
    <row r="129" spans="1:8" ht="30" customHeight="1" x14ac:dyDescent="0.25">
      <c r="A129" s="52"/>
      <c r="B129" s="2" t="s">
        <v>458</v>
      </c>
      <c r="C129" s="1">
        <v>12</v>
      </c>
      <c r="D129" s="18">
        <v>10000</v>
      </c>
      <c r="E129" s="18">
        <f t="shared" si="1"/>
        <v>120000</v>
      </c>
      <c r="F129" s="53"/>
      <c r="G129" s="54"/>
      <c r="H129" s="55"/>
    </row>
    <row r="130" spans="1:8" ht="30" customHeight="1" x14ac:dyDescent="0.25">
      <c r="A130" s="52"/>
      <c r="B130" s="2" t="s">
        <v>459</v>
      </c>
      <c r="C130" s="1">
        <v>12</v>
      </c>
      <c r="D130" s="18">
        <v>10000</v>
      </c>
      <c r="E130" s="18">
        <f t="shared" si="1"/>
        <v>120000</v>
      </c>
      <c r="F130" s="53"/>
      <c r="G130" s="54"/>
      <c r="H130" s="55"/>
    </row>
    <row r="131" spans="1:8" ht="30" customHeight="1" x14ac:dyDescent="0.25">
      <c r="A131" s="1" t="s">
        <v>258</v>
      </c>
      <c r="B131" s="2" t="s">
        <v>259</v>
      </c>
      <c r="C131" s="1">
        <v>2</v>
      </c>
      <c r="D131" s="18">
        <v>4674.99</v>
      </c>
      <c r="E131" s="18">
        <f t="shared" ref="E131:E189" si="2">D131*C131</f>
        <v>9349.98</v>
      </c>
      <c r="F131" s="4">
        <v>9349.98</v>
      </c>
      <c r="G131" s="5">
        <v>44784</v>
      </c>
      <c r="H131" s="6" t="s">
        <v>260</v>
      </c>
    </row>
    <row r="132" spans="1:8" ht="30" customHeight="1" x14ac:dyDescent="0.25">
      <c r="A132" s="52" t="s">
        <v>261</v>
      </c>
      <c r="B132" s="2" t="s">
        <v>262</v>
      </c>
      <c r="C132" s="1">
        <v>1</v>
      </c>
      <c r="D132" s="18">
        <v>934000</v>
      </c>
      <c r="E132" s="18">
        <f t="shared" si="2"/>
        <v>934000</v>
      </c>
      <c r="F132" s="53">
        <v>1420000</v>
      </c>
      <c r="G132" s="54">
        <v>44826</v>
      </c>
      <c r="H132" s="55" t="s">
        <v>263</v>
      </c>
    </row>
    <row r="133" spans="1:8" ht="30" customHeight="1" x14ac:dyDescent="0.25">
      <c r="A133" s="52"/>
      <c r="B133" s="2" t="s">
        <v>264</v>
      </c>
      <c r="C133" s="1">
        <v>1</v>
      </c>
      <c r="D133" s="18">
        <v>120000</v>
      </c>
      <c r="E133" s="18">
        <f t="shared" si="2"/>
        <v>120000</v>
      </c>
      <c r="F133" s="53"/>
      <c r="G133" s="54"/>
      <c r="H133" s="55"/>
    </row>
    <row r="134" spans="1:8" ht="30" customHeight="1" x14ac:dyDescent="0.25">
      <c r="A134" s="52"/>
      <c r="B134" s="2" t="s">
        <v>265</v>
      </c>
      <c r="C134" s="1">
        <v>1</v>
      </c>
      <c r="D134" s="18">
        <v>88000</v>
      </c>
      <c r="E134" s="18">
        <f t="shared" si="2"/>
        <v>88000</v>
      </c>
      <c r="F134" s="53"/>
      <c r="G134" s="54"/>
      <c r="H134" s="55"/>
    </row>
    <row r="135" spans="1:8" ht="30" customHeight="1" x14ac:dyDescent="0.25">
      <c r="A135" s="52"/>
      <c r="B135" s="2" t="s">
        <v>266</v>
      </c>
      <c r="C135" s="1">
        <v>1</v>
      </c>
      <c r="D135" s="18">
        <v>90000</v>
      </c>
      <c r="E135" s="18">
        <f t="shared" si="2"/>
        <v>90000</v>
      </c>
      <c r="F135" s="53"/>
      <c r="G135" s="54"/>
      <c r="H135" s="55"/>
    </row>
    <row r="136" spans="1:8" ht="30" customHeight="1" x14ac:dyDescent="0.25">
      <c r="A136" s="52"/>
      <c r="B136" s="2" t="s">
        <v>267</v>
      </c>
      <c r="C136" s="1">
        <v>1</v>
      </c>
      <c r="D136" s="18">
        <v>28000</v>
      </c>
      <c r="E136" s="18">
        <f t="shared" si="2"/>
        <v>28000</v>
      </c>
      <c r="F136" s="53"/>
      <c r="G136" s="54"/>
      <c r="H136" s="55"/>
    </row>
    <row r="137" spans="1:8" ht="30" customHeight="1" x14ac:dyDescent="0.25">
      <c r="A137" s="52"/>
      <c r="B137" s="2" t="s">
        <v>268</v>
      </c>
      <c r="C137" s="1">
        <v>1</v>
      </c>
      <c r="D137" s="18">
        <v>20000</v>
      </c>
      <c r="E137" s="18">
        <f t="shared" si="2"/>
        <v>20000</v>
      </c>
      <c r="F137" s="53"/>
      <c r="G137" s="54"/>
      <c r="H137" s="55"/>
    </row>
    <row r="138" spans="1:8" ht="30" customHeight="1" x14ac:dyDescent="0.25">
      <c r="A138" s="52"/>
      <c r="B138" s="2" t="s">
        <v>269</v>
      </c>
      <c r="C138" s="1">
        <v>1</v>
      </c>
      <c r="D138" s="18">
        <v>75000</v>
      </c>
      <c r="E138" s="18">
        <f t="shared" si="2"/>
        <v>75000</v>
      </c>
      <c r="F138" s="53"/>
      <c r="G138" s="54"/>
      <c r="H138" s="55"/>
    </row>
    <row r="139" spans="1:8" ht="30" customHeight="1" x14ac:dyDescent="0.25">
      <c r="A139" s="52"/>
      <c r="B139" s="2" t="s">
        <v>204</v>
      </c>
      <c r="C139" s="1">
        <v>1</v>
      </c>
      <c r="D139" s="18">
        <v>65000</v>
      </c>
      <c r="E139" s="18">
        <f t="shared" si="2"/>
        <v>65000</v>
      </c>
      <c r="F139" s="53"/>
      <c r="G139" s="54"/>
      <c r="H139" s="55"/>
    </row>
    <row r="140" spans="1:8" ht="30" customHeight="1" x14ac:dyDescent="0.25">
      <c r="A140" s="52" t="s">
        <v>270</v>
      </c>
      <c r="B140" s="2" t="s">
        <v>271</v>
      </c>
      <c r="C140" s="1">
        <v>6</v>
      </c>
      <c r="D140" s="18">
        <v>2150</v>
      </c>
      <c r="E140" s="18">
        <f t="shared" si="2"/>
        <v>12900</v>
      </c>
      <c r="F140" s="53">
        <v>61900</v>
      </c>
      <c r="G140" s="54">
        <v>44834</v>
      </c>
      <c r="H140" s="55" t="s">
        <v>260</v>
      </c>
    </row>
    <row r="141" spans="1:8" ht="30" customHeight="1" x14ac:dyDescent="0.25">
      <c r="A141" s="52"/>
      <c r="B141" s="2" t="s">
        <v>272</v>
      </c>
      <c r="C141" s="1">
        <v>4</v>
      </c>
      <c r="D141" s="18">
        <v>12250</v>
      </c>
      <c r="E141" s="18">
        <f t="shared" si="2"/>
        <v>49000</v>
      </c>
      <c r="F141" s="53"/>
      <c r="G141" s="54"/>
      <c r="H141" s="55"/>
    </row>
    <row r="142" spans="1:8" ht="30" customHeight="1" x14ac:dyDescent="0.25">
      <c r="A142" s="1" t="s">
        <v>273</v>
      </c>
      <c r="B142" s="2" t="s">
        <v>274</v>
      </c>
      <c r="C142" s="1">
        <v>1</v>
      </c>
      <c r="D142" s="18">
        <v>83900</v>
      </c>
      <c r="E142" s="18">
        <f t="shared" si="2"/>
        <v>83900</v>
      </c>
      <c r="F142" s="4">
        <v>83900</v>
      </c>
      <c r="G142" s="5">
        <v>44834</v>
      </c>
      <c r="H142" s="6" t="s">
        <v>275</v>
      </c>
    </row>
    <row r="143" spans="1:8" ht="30" customHeight="1" x14ac:dyDescent="0.25">
      <c r="A143" s="52" t="s">
        <v>191</v>
      </c>
      <c r="B143" s="2" t="s">
        <v>492</v>
      </c>
      <c r="C143" s="1">
        <v>4</v>
      </c>
      <c r="D143" s="18">
        <v>147355.37</v>
      </c>
      <c r="E143" s="18">
        <f t="shared" si="2"/>
        <v>589421.48</v>
      </c>
      <c r="F143" s="53">
        <v>1705723.8800000008</v>
      </c>
      <c r="G143" s="54">
        <v>44852</v>
      </c>
      <c r="H143" s="55" t="s">
        <v>45</v>
      </c>
    </row>
    <row r="144" spans="1:8" ht="30" customHeight="1" x14ac:dyDescent="0.25">
      <c r="A144" s="52"/>
      <c r="B144" s="2" t="s">
        <v>493</v>
      </c>
      <c r="C144" s="1">
        <v>4</v>
      </c>
      <c r="D144" s="18">
        <v>1001.91</v>
      </c>
      <c r="E144" s="18">
        <f t="shared" si="2"/>
        <v>4007.64</v>
      </c>
      <c r="F144" s="53"/>
      <c r="G144" s="54"/>
      <c r="H144" s="55"/>
    </row>
    <row r="145" spans="1:8" ht="30" customHeight="1" x14ac:dyDescent="0.25">
      <c r="A145" s="52"/>
      <c r="B145" s="2" t="s">
        <v>494</v>
      </c>
      <c r="C145" s="1">
        <v>4</v>
      </c>
      <c r="D145" s="18">
        <v>258206.54</v>
      </c>
      <c r="E145" s="18">
        <f t="shared" si="2"/>
        <v>1032826.16</v>
      </c>
      <c r="F145" s="53"/>
      <c r="G145" s="54"/>
      <c r="H145" s="55"/>
    </row>
    <row r="146" spans="1:8" ht="30" customHeight="1" x14ac:dyDescent="0.25">
      <c r="A146" s="52"/>
      <c r="B146" s="2" t="s">
        <v>495</v>
      </c>
      <c r="C146" s="1">
        <v>4</v>
      </c>
      <c r="D146" s="18">
        <v>2853.72</v>
      </c>
      <c r="E146" s="18">
        <f t="shared" si="2"/>
        <v>11414.88</v>
      </c>
      <c r="F146" s="53"/>
      <c r="G146" s="54"/>
      <c r="H146" s="55"/>
    </row>
    <row r="147" spans="1:8" ht="30" customHeight="1" x14ac:dyDescent="0.25">
      <c r="A147" s="52"/>
      <c r="B147" s="2" t="s">
        <v>496</v>
      </c>
      <c r="C147" s="1">
        <v>4</v>
      </c>
      <c r="D147" s="18">
        <v>3447.21</v>
      </c>
      <c r="E147" s="18">
        <f t="shared" si="2"/>
        <v>13788.84</v>
      </c>
      <c r="F147" s="53"/>
      <c r="G147" s="54"/>
      <c r="H147" s="55"/>
    </row>
    <row r="148" spans="1:8" ht="30" customHeight="1" x14ac:dyDescent="0.25">
      <c r="A148" s="52"/>
      <c r="B148" s="2" t="s">
        <v>497</v>
      </c>
      <c r="C148" s="1">
        <v>4</v>
      </c>
      <c r="D148" s="18">
        <v>7045.62</v>
      </c>
      <c r="E148" s="18">
        <f t="shared" si="2"/>
        <v>28182.48</v>
      </c>
      <c r="F148" s="53"/>
      <c r="G148" s="54"/>
      <c r="H148" s="55"/>
    </row>
    <row r="149" spans="1:8" ht="30" customHeight="1" x14ac:dyDescent="0.25">
      <c r="A149" s="52"/>
      <c r="B149" s="2" t="s">
        <v>498</v>
      </c>
      <c r="C149" s="1">
        <v>4</v>
      </c>
      <c r="D149" s="18">
        <v>5660.77</v>
      </c>
      <c r="E149" s="18">
        <f t="shared" si="2"/>
        <v>22643.08</v>
      </c>
      <c r="F149" s="53"/>
      <c r="G149" s="54"/>
      <c r="H149" s="55"/>
    </row>
    <row r="150" spans="1:8" ht="30" customHeight="1" x14ac:dyDescent="0.25">
      <c r="A150" s="52"/>
      <c r="B150" s="2" t="s">
        <v>499</v>
      </c>
      <c r="C150" s="1">
        <v>4</v>
      </c>
      <c r="D150" s="18">
        <v>859.83</v>
      </c>
      <c r="E150" s="18">
        <f t="shared" si="2"/>
        <v>3439.32</v>
      </c>
      <c r="F150" s="53"/>
      <c r="G150" s="54"/>
      <c r="H150" s="55"/>
    </row>
    <row r="151" spans="1:8" ht="30" customHeight="1" x14ac:dyDescent="0.25">
      <c r="A151" s="1" t="s">
        <v>276</v>
      </c>
      <c r="B151" s="2" t="s">
        <v>277</v>
      </c>
      <c r="C151" s="1">
        <v>4</v>
      </c>
      <c r="D151" s="18">
        <v>53900</v>
      </c>
      <c r="E151" s="18">
        <f t="shared" si="2"/>
        <v>215600</v>
      </c>
      <c r="F151" s="4">
        <v>215600</v>
      </c>
      <c r="G151" s="5">
        <v>44855</v>
      </c>
      <c r="H151" s="6" t="s">
        <v>278</v>
      </c>
    </row>
    <row r="152" spans="1:8" ht="30" customHeight="1" x14ac:dyDescent="0.25">
      <c r="A152" s="1" t="s">
        <v>279</v>
      </c>
      <c r="B152" s="2" t="s">
        <v>280</v>
      </c>
      <c r="C152" s="1">
        <v>1</v>
      </c>
      <c r="D152" s="18">
        <v>2285</v>
      </c>
      <c r="E152" s="18">
        <f t="shared" si="2"/>
        <v>2285</v>
      </c>
      <c r="F152" s="4">
        <v>2285</v>
      </c>
      <c r="G152" s="5">
        <v>44868</v>
      </c>
      <c r="H152" s="6" t="s">
        <v>281</v>
      </c>
    </row>
    <row r="153" spans="1:8" ht="30" customHeight="1" x14ac:dyDescent="0.25">
      <c r="A153" s="52" t="s">
        <v>270</v>
      </c>
      <c r="B153" s="2" t="s">
        <v>282</v>
      </c>
      <c r="C153" s="1">
        <v>1</v>
      </c>
      <c r="D153" s="18">
        <v>2400</v>
      </c>
      <c r="E153" s="18">
        <f t="shared" si="2"/>
        <v>2400</v>
      </c>
      <c r="F153" s="53">
        <v>9600</v>
      </c>
      <c r="G153" s="54">
        <v>44866</v>
      </c>
      <c r="H153" s="55" t="s">
        <v>260</v>
      </c>
    </row>
    <row r="154" spans="1:8" ht="30" customHeight="1" x14ac:dyDescent="0.25">
      <c r="A154" s="52"/>
      <c r="B154" s="2" t="s">
        <v>283</v>
      </c>
      <c r="C154" s="1">
        <v>3</v>
      </c>
      <c r="D154" s="18">
        <v>2400</v>
      </c>
      <c r="E154" s="18">
        <f t="shared" si="2"/>
        <v>7200</v>
      </c>
      <c r="F154" s="53"/>
      <c r="G154" s="54"/>
      <c r="H154" s="55"/>
    </row>
    <row r="155" spans="1:8" ht="30" customHeight="1" x14ac:dyDescent="0.25">
      <c r="A155" s="52" t="s">
        <v>273</v>
      </c>
      <c r="B155" s="2" t="s">
        <v>284</v>
      </c>
      <c r="C155" s="1">
        <v>2</v>
      </c>
      <c r="D155" s="18">
        <v>74485</v>
      </c>
      <c r="E155" s="18">
        <f t="shared" si="2"/>
        <v>148970</v>
      </c>
      <c r="F155" s="53">
        <v>165000</v>
      </c>
      <c r="G155" s="54">
        <v>44882</v>
      </c>
      <c r="H155" s="55" t="s">
        <v>285</v>
      </c>
    </row>
    <row r="156" spans="1:8" ht="30" customHeight="1" x14ac:dyDescent="0.25">
      <c r="A156" s="52"/>
      <c r="B156" s="2" t="s">
        <v>286</v>
      </c>
      <c r="C156" s="1">
        <v>2</v>
      </c>
      <c r="D156" s="18">
        <v>8015</v>
      </c>
      <c r="E156" s="18">
        <f t="shared" si="2"/>
        <v>16030</v>
      </c>
      <c r="F156" s="53"/>
      <c r="G156" s="54"/>
      <c r="H156" s="55"/>
    </row>
    <row r="157" spans="1:8" ht="30" customHeight="1" x14ac:dyDescent="0.25">
      <c r="A157" s="1" t="s">
        <v>116</v>
      </c>
      <c r="B157" s="2" t="s">
        <v>287</v>
      </c>
      <c r="C157" s="1">
        <v>8</v>
      </c>
      <c r="D157" s="18">
        <v>16800</v>
      </c>
      <c r="E157" s="18">
        <f t="shared" si="2"/>
        <v>134400</v>
      </c>
      <c r="F157" s="4">
        <v>134400</v>
      </c>
      <c r="G157" s="5">
        <v>44888</v>
      </c>
      <c r="H157" s="6" t="s">
        <v>146</v>
      </c>
    </row>
    <row r="158" spans="1:8" ht="30" customHeight="1" x14ac:dyDescent="0.25">
      <c r="A158" s="52" t="s">
        <v>219</v>
      </c>
      <c r="B158" s="2" t="s">
        <v>500</v>
      </c>
      <c r="C158" s="1">
        <v>2</v>
      </c>
      <c r="D158" s="18">
        <v>4915.68</v>
      </c>
      <c r="E158" s="18">
        <f t="shared" si="2"/>
        <v>9831.36</v>
      </c>
      <c r="F158" s="53">
        <v>862549.97</v>
      </c>
      <c r="G158" s="54">
        <v>44897</v>
      </c>
      <c r="H158" s="55" t="s">
        <v>288</v>
      </c>
    </row>
    <row r="159" spans="1:8" ht="30" customHeight="1" x14ac:dyDescent="0.25">
      <c r="A159" s="52"/>
      <c r="B159" s="2" t="s">
        <v>501</v>
      </c>
      <c r="C159" s="1">
        <v>1</v>
      </c>
      <c r="D159" s="18">
        <v>3326.4</v>
      </c>
      <c r="E159" s="18">
        <f t="shared" si="2"/>
        <v>3326.4</v>
      </c>
      <c r="F159" s="53"/>
      <c r="G159" s="54"/>
      <c r="H159" s="55"/>
    </row>
    <row r="160" spans="1:8" ht="30" customHeight="1" x14ac:dyDescent="0.25">
      <c r="A160" s="52"/>
      <c r="B160" s="2" t="s">
        <v>502</v>
      </c>
      <c r="C160" s="1">
        <v>8</v>
      </c>
      <c r="D160" s="18">
        <v>1718.64</v>
      </c>
      <c r="E160" s="18">
        <f t="shared" si="2"/>
        <v>13749.12</v>
      </c>
      <c r="F160" s="53"/>
      <c r="G160" s="54"/>
      <c r="H160" s="55"/>
    </row>
    <row r="161" spans="1:8" ht="30" customHeight="1" x14ac:dyDescent="0.25">
      <c r="A161" s="52"/>
      <c r="B161" s="2" t="s">
        <v>503</v>
      </c>
      <c r="C161" s="1">
        <v>8</v>
      </c>
      <c r="D161" s="18">
        <v>1842.82</v>
      </c>
      <c r="E161" s="18">
        <f t="shared" si="2"/>
        <v>14742.56</v>
      </c>
      <c r="F161" s="53"/>
      <c r="G161" s="54"/>
      <c r="H161" s="55"/>
    </row>
    <row r="162" spans="1:8" ht="30" customHeight="1" x14ac:dyDescent="0.25">
      <c r="A162" s="52"/>
      <c r="B162" s="2" t="s">
        <v>504</v>
      </c>
      <c r="C162" s="1">
        <v>1</v>
      </c>
      <c r="D162" s="18">
        <v>16576.560000000001</v>
      </c>
      <c r="E162" s="18">
        <f t="shared" si="2"/>
        <v>16576.560000000001</v>
      </c>
      <c r="F162" s="53"/>
      <c r="G162" s="54"/>
      <c r="H162" s="55"/>
    </row>
    <row r="163" spans="1:8" ht="30" customHeight="1" x14ac:dyDescent="0.25">
      <c r="A163" s="52"/>
      <c r="B163" s="2" t="s">
        <v>505</v>
      </c>
      <c r="C163" s="1">
        <v>1</v>
      </c>
      <c r="D163" s="18">
        <v>35570.35</v>
      </c>
      <c r="E163" s="18">
        <f t="shared" si="2"/>
        <v>35570.35</v>
      </c>
      <c r="F163" s="53"/>
      <c r="G163" s="54"/>
      <c r="H163" s="55"/>
    </row>
    <row r="164" spans="1:8" ht="30" customHeight="1" x14ac:dyDescent="0.25">
      <c r="A164" s="52"/>
      <c r="B164" s="2" t="s">
        <v>506</v>
      </c>
      <c r="C164" s="1">
        <v>1</v>
      </c>
      <c r="D164" s="18">
        <v>543.32000000000005</v>
      </c>
      <c r="E164" s="18">
        <f t="shared" si="2"/>
        <v>543.32000000000005</v>
      </c>
      <c r="F164" s="53"/>
      <c r="G164" s="54"/>
      <c r="H164" s="55"/>
    </row>
    <row r="165" spans="1:8" ht="30" customHeight="1" x14ac:dyDescent="0.25">
      <c r="A165" s="52"/>
      <c r="B165" s="2" t="s">
        <v>507</v>
      </c>
      <c r="C165" s="1">
        <v>1</v>
      </c>
      <c r="D165" s="18">
        <v>10921.68</v>
      </c>
      <c r="E165" s="18">
        <f t="shared" si="2"/>
        <v>10921.68</v>
      </c>
      <c r="F165" s="53"/>
      <c r="G165" s="54"/>
      <c r="H165" s="55"/>
    </row>
    <row r="166" spans="1:8" ht="30" customHeight="1" x14ac:dyDescent="0.25">
      <c r="A166" s="52"/>
      <c r="B166" s="2" t="s">
        <v>508</v>
      </c>
      <c r="C166" s="1">
        <v>1</v>
      </c>
      <c r="D166" s="18">
        <v>5488.56</v>
      </c>
      <c r="E166" s="18">
        <f t="shared" si="2"/>
        <v>5488.56</v>
      </c>
      <c r="F166" s="53"/>
      <c r="G166" s="54"/>
      <c r="H166" s="55"/>
    </row>
    <row r="167" spans="1:8" ht="30" customHeight="1" x14ac:dyDescent="0.25">
      <c r="A167" s="52"/>
      <c r="B167" s="2" t="s">
        <v>509</v>
      </c>
      <c r="C167" s="1">
        <v>2</v>
      </c>
      <c r="D167" s="18">
        <v>1763</v>
      </c>
      <c r="E167" s="18">
        <f t="shared" si="2"/>
        <v>3526</v>
      </c>
      <c r="F167" s="53"/>
      <c r="G167" s="54"/>
      <c r="H167" s="55"/>
    </row>
    <row r="168" spans="1:8" ht="30" customHeight="1" x14ac:dyDescent="0.25">
      <c r="A168" s="52"/>
      <c r="B168" s="2" t="s">
        <v>503</v>
      </c>
      <c r="C168" s="1">
        <v>2</v>
      </c>
      <c r="D168" s="18">
        <v>1842.82</v>
      </c>
      <c r="E168" s="18">
        <f t="shared" si="2"/>
        <v>3685.64</v>
      </c>
      <c r="F168" s="53"/>
      <c r="G168" s="54"/>
      <c r="H168" s="55"/>
    </row>
    <row r="169" spans="1:8" ht="30" customHeight="1" x14ac:dyDescent="0.25">
      <c r="A169" s="52"/>
      <c r="B169" s="2" t="s">
        <v>510</v>
      </c>
      <c r="C169" s="1">
        <v>1</v>
      </c>
      <c r="D169" s="18">
        <v>2400</v>
      </c>
      <c r="E169" s="18">
        <f t="shared" si="2"/>
        <v>2400</v>
      </c>
      <c r="F169" s="53"/>
      <c r="G169" s="54"/>
      <c r="H169" s="55"/>
    </row>
    <row r="170" spans="1:8" ht="30" customHeight="1" x14ac:dyDescent="0.25">
      <c r="A170" s="52"/>
      <c r="B170" s="2" t="s">
        <v>511</v>
      </c>
      <c r="C170" s="1">
        <v>1</v>
      </c>
      <c r="D170" s="18">
        <v>3600</v>
      </c>
      <c r="E170" s="18">
        <f t="shared" si="2"/>
        <v>3600</v>
      </c>
      <c r="F170" s="53"/>
      <c r="G170" s="54"/>
      <c r="H170" s="55"/>
    </row>
    <row r="171" spans="1:8" ht="30" customHeight="1" x14ac:dyDescent="0.25">
      <c r="A171" s="52"/>
      <c r="B171" s="2" t="s">
        <v>289</v>
      </c>
      <c r="C171" s="1">
        <v>1</v>
      </c>
      <c r="D171" s="18">
        <v>1764</v>
      </c>
      <c r="E171" s="18">
        <f t="shared" si="2"/>
        <v>1764</v>
      </c>
      <c r="F171" s="53"/>
      <c r="G171" s="54"/>
      <c r="H171" s="55"/>
    </row>
    <row r="172" spans="1:8" ht="30" customHeight="1" x14ac:dyDescent="0.25">
      <c r="A172" s="52"/>
      <c r="B172" s="2" t="s">
        <v>512</v>
      </c>
      <c r="C172" s="1">
        <v>2</v>
      </c>
      <c r="D172" s="18">
        <v>94610.76</v>
      </c>
      <c r="E172" s="18">
        <f t="shared" si="2"/>
        <v>189221.52</v>
      </c>
      <c r="F172" s="53"/>
      <c r="G172" s="54"/>
      <c r="H172" s="55"/>
    </row>
    <row r="173" spans="1:8" ht="30" customHeight="1" x14ac:dyDescent="0.25">
      <c r="A173" s="52"/>
      <c r="B173" s="2" t="s">
        <v>513</v>
      </c>
      <c r="C173" s="1">
        <v>1</v>
      </c>
      <c r="D173" s="18">
        <v>70912.800000000003</v>
      </c>
      <c r="E173" s="18">
        <f t="shared" si="2"/>
        <v>70912.800000000003</v>
      </c>
      <c r="F173" s="53"/>
      <c r="G173" s="54"/>
      <c r="H173" s="55"/>
    </row>
    <row r="174" spans="1:8" ht="30" customHeight="1" x14ac:dyDescent="0.25">
      <c r="A174" s="52"/>
      <c r="B174" s="2" t="s">
        <v>514</v>
      </c>
      <c r="C174" s="1">
        <v>2</v>
      </c>
      <c r="D174" s="18">
        <v>1992</v>
      </c>
      <c r="E174" s="18">
        <f t="shared" si="2"/>
        <v>3984</v>
      </c>
      <c r="F174" s="53"/>
      <c r="G174" s="54"/>
      <c r="H174" s="55"/>
    </row>
    <row r="175" spans="1:8" ht="30" customHeight="1" x14ac:dyDescent="0.25">
      <c r="A175" s="52"/>
      <c r="B175" s="2" t="s">
        <v>515</v>
      </c>
      <c r="C175" s="1">
        <v>2</v>
      </c>
      <c r="D175" s="18">
        <v>230263.05</v>
      </c>
      <c r="E175" s="18">
        <f t="shared" si="2"/>
        <v>460526.1</v>
      </c>
      <c r="F175" s="53"/>
      <c r="G175" s="54"/>
      <c r="H175" s="55"/>
    </row>
    <row r="176" spans="1:8" ht="30" customHeight="1" x14ac:dyDescent="0.25">
      <c r="A176" s="52"/>
      <c r="B176" s="2" t="s">
        <v>516</v>
      </c>
      <c r="C176" s="1">
        <v>1</v>
      </c>
      <c r="D176" s="18">
        <v>3900</v>
      </c>
      <c r="E176" s="18">
        <f t="shared" si="2"/>
        <v>3900</v>
      </c>
      <c r="F176" s="53"/>
      <c r="G176" s="54"/>
      <c r="H176" s="55"/>
    </row>
    <row r="177" spans="1:8" ht="30" customHeight="1" x14ac:dyDescent="0.25">
      <c r="A177" s="52"/>
      <c r="B177" s="2" t="s">
        <v>517</v>
      </c>
      <c r="C177" s="1">
        <v>1</v>
      </c>
      <c r="D177" s="18">
        <v>8280</v>
      </c>
      <c r="E177" s="18">
        <f t="shared" si="2"/>
        <v>8280</v>
      </c>
      <c r="F177" s="53"/>
      <c r="G177" s="54"/>
      <c r="H177" s="55"/>
    </row>
    <row r="178" spans="1:8" ht="30" customHeight="1" x14ac:dyDescent="0.25">
      <c r="A178" s="52" t="s">
        <v>273</v>
      </c>
      <c r="B178" s="2" t="s">
        <v>290</v>
      </c>
      <c r="C178" s="1">
        <v>2</v>
      </c>
      <c r="D178" s="18">
        <v>3700</v>
      </c>
      <c r="E178" s="18">
        <f t="shared" si="2"/>
        <v>7400</v>
      </c>
      <c r="F178" s="53">
        <v>163800</v>
      </c>
      <c r="G178" s="54">
        <v>44902</v>
      </c>
      <c r="H178" s="55" t="s">
        <v>285</v>
      </c>
    </row>
    <row r="179" spans="1:8" ht="30" customHeight="1" x14ac:dyDescent="0.25">
      <c r="A179" s="52"/>
      <c r="B179" s="2" t="s">
        <v>291</v>
      </c>
      <c r="C179" s="1">
        <v>2</v>
      </c>
      <c r="D179" s="18">
        <v>26000</v>
      </c>
      <c r="E179" s="18">
        <f t="shared" si="2"/>
        <v>52000</v>
      </c>
      <c r="F179" s="53"/>
      <c r="G179" s="54"/>
      <c r="H179" s="55"/>
    </row>
    <row r="180" spans="1:8" ht="30" customHeight="1" x14ac:dyDescent="0.25">
      <c r="A180" s="52"/>
      <c r="B180" s="2" t="s">
        <v>292</v>
      </c>
      <c r="C180" s="1">
        <v>2</v>
      </c>
      <c r="D180" s="18">
        <v>39000</v>
      </c>
      <c r="E180" s="18">
        <f t="shared" si="2"/>
        <v>78000</v>
      </c>
      <c r="F180" s="53"/>
      <c r="G180" s="54"/>
      <c r="H180" s="55"/>
    </row>
    <row r="181" spans="1:8" ht="30" customHeight="1" x14ac:dyDescent="0.25">
      <c r="A181" s="52"/>
      <c r="B181" s="2" t="s">
        <v>293</v>
      </c>
      <c r="C181" s="1">
        <v>2</v>
      </c>
      <c r="D181" s="18">
        <v>12200</v>
      </c>
      <c r="E181" s="18">
        <f t="shared" si="2"/>
        <v>24400</v>
      </c>
      <c r="F181" s="53"/>
      <c r="G181" s="54"/>
      <c r="H181" s="55"/>
    </row>
    <row r="182" spans="1:8" ht="30" customHeight="1" x14ac:dyDescent="0.25">
      <c r="A182" s="52"/>
      <c r="B182" s="2" t="s">
        <v>294</v>
      </c>
      <c r="C182" s="1">
        <v>2</v>
      </c>
      <c r="D182" s="18">
        <v>1000</v>
      </c>
      <c r="E182" s="18">
        <f t="shared" si="2"/>
        <v>2000</v>
      </c>
      <c r="F182" s="53"/>
      <c r="G182" s="54"/>
      <c r="H182" s="55"/>
    </row>
    <row r="183" spans="1:8" ht="30" customHeight="1" x14ac:dyDescent="0.25">
      <c r="A183" s="1" t="s">
        <v>295</v>
      </c>
      <c r="B183" s="2" t="s">
        <v>524</v>
      </c>
      <c r="C183" s="1">
        <v>2</v>
      </c>
      <c r="D183" s="18">
        <v>48638.2</v>
      </c>
      <c r="E183" s="18">
        <f t="shared" si="2"/>
        <v>97276.4</v>
      </c>
      <c r="F183" s="4">
        <v>97276.4</v>
      </c>
      <c r="G183" s="5">
        <v>44902</v>
      </c>
      <c r="H183" s="6" t="s">
        <v>221</v>
      </c>
    </row>
    <row r="184" spans="1:8" ht="30" customHeight="1" x14ac:dyDescent="0.25">
      <c r="A184" s="52" t="s">
        <v>58</v>
      </c>
      <c r="B184" s="2" t="s">
        <v>296</v>
      </c>
      <c r="C184" s="1">
        <v>1</v>
      </c>
      <c r="D184" s="18">
        <v>10000</v>
      </c>
      <c r="E184" s="18">
        <f t="shared" si="2"/>
        <v>10000</v>
      </c>
      <c r="F184" s="53">
        <v>122500</v>
      </c>
      <c r="G184" s="54">
        <v>44909</v>
      </c>
      <c r="H184" s="55" t="s">
        <v>278</v>
      </c>
    </row>
    <row r="185" spans="1:8" ht="30" customHeight="1" x14ac:dyDescent="0.25">
      <c r="A185" s="52"/>
      <c r="B185" s="2" t="s">
        <v>297</v>
      </c>
      <c r="C185" s="1">
        <v>1</v>
      </c>
      <c r="D185" s="18">
        <v>61500</v>
      </c>
      <c r="E185" s="18">
        <f t="shared" si="2"/>
        <v>61500</v>
      </c>
      <c r="F185" s="53"/>
      <c r="G185" s="54"/>
      <c r="H185" s="55"/>
    </row>
    <row r="186" spans="1:8" ht="30" customHeight="1" x14ac:dyDescent="0.25">
      <c r="A186" s="52"/>
      <c r="B186" s="2" t="s">
        <v>298</v>
      </c>
      <c r="C186" s="1">
        <v>1</v>
      </c>
      <c r="D186" s="18">
        <v>30000</v>
      </c>
      <c r="E186" s="18">
        <f t="shared" si="2"/>
        <v>30000</v>
      </c>
      <c r="F186" s="53"/>
      <c r="G186" s="54"/>
      <c r="H186" s="55"/>
    </row>
    <row r="187" spans="1:8" ht="30" customHeight="1" x14ac:dyDescent="0.25">
      <c r="A187" s="52"/>
      <c r="B187" s="2" t="s">
        <v>299</v>
      </c>
      <c r="C187" s="1">
        <v>1</v>
      </c>
      <c r="D187" s="18">
        <v>4000</v>
      </c>
      <c r="E187" s="18">
        <f t="shared" si="2"/>
        <v>4000</v>
      </c>
      <c r="F187" s="53"/>
      <c r="G187" s="54"/>
      <c r="H187" s="55"/>
    </row>
    <row r="188" spans="1:8" ht="30" customHeight="1" x14ac:dyDescent="0.25">
      <c r="A188" s="52"/>
      <c r="B188" s="2" t="s">
        <v>300</v>
      </c>
      <c r="C188" s="1">
        <v>1</v>
      </c>
      <c r="D188" s="18">
        <v>17000</v>
      </c>
      <c r="E188" s="18">
        <f t="shared" si="2"/>
        <v>17000</v>
      </c>
      <c r="F188" s="53"/>
      <c r="G188" s="54"/>
      <c r="H188" s="55"/>
    </row>
    <row r="189" spans="1:8" ht="30" customHeight="1" x14ac:dyDescent="0.25">
      <c r="A189" s="1" t="s">
        <v>301</v>
      </c>
      <c r="B189" s="2" t="s">
        <v>302</v>
      </c>
      <c r="C189" s="1">
        <v>1</v>
      </c>
      <c r="D189" s="18">
        <v>2162.0100000000002</v>
      </c>
      <c r="E189" s="32">
        <f t="shared" si="2"/>
        <v>2162.0100000000002</v>
      </c>
      <c r="F189" s="27">
        <v>2162.0100000000002</v>
      </c>
      <c r="G189" s="5">
        <v>44925</v>
      </c>
      <c r="H189" s="6" t="s">
        <v>303</v>
      </c>
    </row>
    <row r="190" spans="1:8" x14ac:dyDescent="0.25">
      <c r="E190" s="34">
        <f>SUM(E3:E189)</f>
        <v>21626769.710000001</v>
      </c>
      <c r="F190" s="34">
        <f>SUM(F3:F189)</f>
        <v>21626769.710000005</v>
      </c>
    </row>
  </sheetData>
  <autoFilter ref="A2:H2" xr:uid="{ADA62C37-B091-4AE3-8B8C-3D89AF7C4773}"/>
  <mergeCells count="109">
    <mergeCell ref="A184:A188"/>
    <mergeCell ref="F184:F188"/>
    <mergeCell ref="G184:G188"/>
    <mergeCell ref="H184:H188"/>
    <mergeCell ref="A158:A177"/>
    <mergeCell ref="F158:F177"/>
    <mergeCell ref="G158:G177"/>
    <mergeCell ref="H158:H177"/>
    <mergeCell ref="A178:A182"/>
    <mergeCell ref="F178:F182"/>
    <mergeCell ref="G178:G182"/>
    <mergeCell ref="H178:H182"/>
    <mergeCell ref="H153:H154"/>
    <mergeCell ref="A155:A156"/>
    <mergeCell ref="F155:F156"/>
    <mergeCell ref="G155:G156"/>
    <mergeCell ref="H155:H156"/>
    <mergeCell ref="G140:G141"/>
    <mergeCell ref="H140:H141"/>
    <mergeCell ref="A143:A150"/>
    <mergeCell ref="F143:F150"/>
    <mergeCell ref="G143:G150"/>
    <mergeCell ref="H143:H150"/>
    <mergeCell ref="A153:A154"/>
    <mergeCell ref="F153:F154"/>
    <mergeCell ref="A140:A141"/>
    <mergeCell ref="F140:F141"/>
    <mergeCell ref="G153:G154"/>
    <mergeCell ref="A132:A139"/>
    <mergeCell ref="F132:F139"/>
    <mergeCell ref="G132:G139"/>
    <mergeCell ref="H132:H139"/>
    <mergeCell ref="A114:A119"/>
    <mergeCell ref="F114:F119"/>
    <mergeCell ref="G114:G119"/>
    <mergeCell ref="H114:H119"/>
    <mergeCell ref="A120:A126"/>
    <mergeCell ref="F120:F126"/>
    <mergeCell ref="G120:G126"/>
    <mergeCell ref="H120:H126"/>
    <mergeCell ref="A128:A130"/>
    <mergeCell ref="F128:F130"/>
    <mergeCell ref="A20:A22"/>
    <mergeCell ref="F20:F22"/>
    <mergeCell ref="G20:G22"/>
    <mergeCell ref="H20:H22"/>
    <mergeCell ref="A23:A24"/>
    <mergeCell ref="F23:F24"/>
    <mergeCell ref="G23:G24"/>
    <mergeCell ref="H23:H24"/>
    <mergeCell ref="A28:A29"/>
    <mergeCell ref="F28:F29"/>
    <mergeCell ref="G28:G29"/>
    <mergeCell ref="H28:H29"/>
    <mergeCell ref="A25:A27"/>
    <mergeCell ref="F25:F27"/>
    <mergeCell ref="G25:G27"/>
    <mergeCell ref="H25:H27"/>
    <mergeCell ref="A30:A34"/>
    <mergeCell ref="F30:F34"/>
    <mergeCell ref="G30:G34"/>
    <mergeCell ref="H30:H34"/>
    <mergeCell ref="F78:F91"/>
    <mergeCell ref="G78:G91"/>
    <mergeCell ref="H78:H91"/>
    <mergeCell ref="G61:G66"/>
    <mergeCell ref="H61:H66"/>
    <mergeCell ref="A67:A71"/>
    <mergeCell ref="F67:F71"/>
    <mergeCell ref="G67:G71"/>
    <mergeCell ref="H67:H71"/>
    <mergeCell ref="H49:H50"/>
    <mergeCell ref="A54:A60"/>
    <mergeCell ref="F54:F60"/>
    <mergeCell ref="G54:G60"/>
    <mergeCell ref="H54:H60"/>
    <mergeCell ref="G35:G37"/>
    <mergeCell ref="H35:H37"/>
    <mergeCell ref="A39:A41"/>
    <mergeCell ref="F39:F41"/>
    <mergeCell ref="G39:G41"/>
    <mergeCell ref="H39:H41"/>
    <mergeCell ref="A94:A113"/>
    <mergeCell ref="F94:F113"/>
    <mergeCell ref="G94:G113"/>
    <mergeCell ref="G128:G130"/>
    <mergeCell ref="H94:H113"/>
    <mergeCell ref="A76:A77"/>
    <mergeCell ref="F76:F77"/>
    <mergeCell ref="A61:A66"/>
    <mergeCell ref="F61:F66"/>
    <mergeCell ref="A49:A50"/>
    <mergeCell ref="F49:F50"/>
    <mergeCell ref="A35:A37"/>
    <mergeCell ref="F35:F37"/>
    <mergeCell ref="G49:G50"/>
    <mergeCell ref="G76:G77"/>
    <mergeCell ref="H76:H77"/>
    <mergeCell ref="A78:A91"/>
    <mergeCell ref="H128:H130"/>
    <mergeCell ref="G14:G19"/>
    <mergeCell ref="H14:H19"/>
    <mergeCell ref="A1:H1"/>
    <mergeCell ref="A4:A9"/>
    <mergeCell ref="F4:F9"/>
    <mergeCell ref="G4:G9"/>
    <mergeCell ref="H4:H9"/>
    <mergeCell ref="A14:A19"/>
    <mergeCell ref="F14:F19"/>
  </mergeCells>
  <printOptions horizontalCentered="1"/>
  <pageMargins left="0.19685039370078741" right="0.19685039370078741" top="0.19685039370078741" bottom="0.19685039370078741" header="0" footer="0"/>
  <pageSetup paperSize="9" scale="5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E0FA7-E40F-4C8E-8D1F-959D479F424C}">
  <sheetPr>
    <pageSetUpPr fitToPage="1"/>
  </sheetPr>
  <dimension ref="A1:H251"/>
  <sheetViews>
    <sheetView showGridLines="0" zoomScaleNormal="100" workbookViewId="0">
      <selection sqref="A1:H1"/>
    </sheetView>
  </sheetViews>
  <sheetFormatPr defaultRowHeight="15" x14ac:dyDescent="0.25"/>
  <cols>
    <col min="1" max="1" width="33" customWidth="1"/>
    <col min="2" max="2" width="98" customWidth="1"/>
    <col min="3" max="8" width="20.7109375" customWidth="1"/>
    <col min="9" max="9" width="9.140625" customWidth="1"/>
  </cols>
  <sheetData>
    <row r="1" spans="1:8" ht="94.5" customHeight="1" x14ac:dyDescent="0.25">
      <c r="A1" s="51" t="s">
        <v>384</v>
      </c>
      <c r="B1" s="51"/>
      <c r="C1" s="51"/>
      <c r="D1" s="51"/>
      <c r="E1" s="51"/>
      <c r="F1" s="51"/>
      <c r="G1" s="51"/>
      <c r="H1" s="51"/>
    </row>
    <row r="2" spans="1:8" x14ac:dyDescent="0.25">
      <c r="A2" s="31" t="s">
        <v>374</v>
      </c>
      <c r="B2" s="29" t="s">
        <v>375</v>
      </c>
      <c r="C2" s="30" t="s">
        <v>376</v>
      </c>
      <c r="D2" s="30" t="s">
        <v>377</v>
      </c>
      <c r="E2" s="30" t="s">
        <v>378</v>
      </c>
      <c r="F2" s="30" t="s">
        <v>379</v>
      </c>
      <c r="G2" s="30" t="s">
        <v>380</v>
      </c>
      <c r="H2" s="30" t="s">
        <v>381</v>
      </c>
    </row>
    <row r="3" spans="1:8" ht="30" customHeight="1" x14ac:dyDescent="0.25">
      <c r="A3" s="65" t="s">
        <v>525</v>
      </c>
      <c r="B3" s="2" t="s">
        <v>526</v>
      </c>
      <c r="C3" s="1">
        <v>15</v>
      </c>
      <c r="D3" s="18">
        <v>6049.7400000000007</v>
      </c>
      <c r="E3" s="18">
        <v>90746.1</v>
      </c>
      <c r="F3" s="69">
        <f>SUM(E3:E11)</f>
        <v>1344213.4999999991</v>
      </c>
      <c r="G3" s="73">
        <v>44932</v>
      </c>
      <c r="H3" s="72" t="s">
        <v>527</v>
      </c>
    </row>
    <row r="4" spans="1:8" ht="30" customHeight="1" x14ac:dyDescent="0.25">
      <c r="A4" s="66"/>
      <c r="B4" s="2" t="s">
        <v>528</v>
      </c>
      <c r="C4" s="1">
        <v>2</v>
      </c>
      <c r="D4" s="18">
        <v>12766.2</v>
      </c>
      <c r="E4" s="18">
        <v>25532.400000000001</v>
      </c>
      <c r="F4" s="70"/>
      <c r="G4" s="60"/>
      <c r="H4" s="63"/>
    </row>
    <row r="5" spans="1:8" ht="30" customHeight="1" x14ac:dyDescent="0.25">
      <c r="A5" s="66"/>
      <c r="B5" s="2" t="s">
        <v>529</v>
      </c>
      <c r="C5" s="1">
        <v>2</v>
      </c>
      <c r="D5" s="18">
        <v>51126.2</v>
      </c>
      <c r="E5" s="18">
        <v>102252.4</v>
      </c>
      <c r="F5" s="70"/>
      <c r="G5" s="60"/>
      <c r="H5" s="63"/>
    </row>
    <row r="6" spans="1:8" ht="30" customHeight="1" x14ac:dyDescent="0.25">
      <c r="A6" s="66"/>
      <c r="B6" s="2" t="s">
        <v>530</v>
      </c>
      <c r="C6" s="1">
        <v>107</v>
      </c>
      <c r="D6" s="18">
        <v>6199.7349532710214</v>
      </c>
      <c r="E6" s="18">
        <v>663371.63999999932</v>
      </c>
      <c r="F6" s="70"/>
      <c r="G6" s="60"/>
      <c r="H6" s="63"/>
    </row>
    <row r="7" spans="1:8" ht="30" customHeight="1" x14ac:dyDescent="0.25">
      <c r="A7" s="66"/>
      <c r="B7" s="2" t="s">
        <v>531</v>
      </c>
      <c r="C7" s="1">
        <v>91</v>
      </c>
      <c r="D7" s="18">
        <v>1800</v>
      </c>
      <c r="E7" s="18">
        <v>163800</v>
      </c>
      <c r="F7" s="70"/>
      <c r="G7" s="60"/>
      <c r="H7" s="63"/>
    </row>
    <row r="8" spans="1:8" ht="30" customHeight="1" x14ac:dyDescent="0.25">
      <c r="A8" s="66"/>
      <c r="B8" s="2" t="s">
        <v>532</v>
      </c>
      <c r="C8" s="1">
        <v>2</v>
      </c>
      <c r="D8" s="18">
        <v>51126.2</v>
      </c>
      <c r="E8" s="18">
        <v>102252.4</v>
      </c>
      <c r="F8" s="70"/>
      <c r="G8" s="60"/>
      <c r="H8" s="63"/>
    </row>
    <row r="9" spans="1:8" ht="30" customHeight="1" x14ac:dyDescent="0.25">
      <c r="A9" s="66"/>
      <c r="B9" s="2" t="s">
        <v>533</v>
      </c>
      <c r="C9" s="1">
        <v>24</v>
      </c>
      <c r="D9" s="18">
        <v>6049.7400000000007</v>
      </c>
      <c r="E9" s="18">
        <v>145193.76</v>
      </c>
      <c r="F9" s="70"/>
      <c r="G9" s="60"/>
      <c r="H9" s="63"/>
    </row>
    <row r="10" spans="1:8" ht="30" customHeight="1" x14ac:dyDescent="0.25">
      <c r="A10" s="66"/>
      <c r="B10" s="2" t="s">
        <v>534</v>
      </c>
      <c r="C10" s="1">
        <v>2</v>
      </c>
      <c r="D10" s="18">
        <v>12766.2</v>
      </c>
      <c r="E10" s="18">
        <v>25532.400000000001</v>
      </c>
      <c r="F10" s="70"/>
      <c r="G10" s="60"/>
      <c r="H10" s="63"/>
    </row>
    <row r="11" spans="1:8" ht="30" customHeight="1" x14ac:dyDescent="0.25">
      <c r="A11" s="67"/>
      <c r="B11" s="2" t="s">
        <v>535</v>
      </c>
      <c r="C11" s="1">
        <v>2</v>
      </c>
      <c r="D11" s="18">
        <v>12766.2</v>
      </c>
      <c r="E11" s="18">
        <v>25532.400000000001</v>
      </c>
      <c r="F11" s="71"/>
      <c r="G11" s="61"/>
      <c r="H11" s="64"/>
    </row>
    <row r="12" spans="1:8" ht="30" customHeight="1" x14ac:dyDescent="0.25">
      <c r="A12" s="68" t="s">
        <v>536</v>
      </c>
      <c r="B12" s="2" t="s">
        <v>537</v>
      </c>
      <c r="C12" s="1">
        <v>1</v>
      </c>
      <c r="D12" s="18">
        <v>9634.15</v>
      </c>
      <c r="E12" s="18">
        <v>9634.15</v>
      </c>
      <c r="F12" s="74">
        <f>SUM(E12:E18)</f>
        <v>3148099.9999999995</v>
      </c>
      <c r="G12" s="59">
        <v>44938</v>
      </c>
      <c r="H12" s="62" t="s">
        <v>538</v>
      </c>
    </row>
    <row r="13" spans="1:8" ht="30" customHeight="1" x14ac:dyDescent="0.25">
      <c r="A13" s="66"/>
      <c r="B13" s="2" t="s">
        <v>539</v>
      </c>
      <c r="C13" s="1">
        <v>1</v>
      </c>
      <c r="D13" s="18">
        <v>80597.19</v>
      </c>
      <c r="E13" s="18">
        <v>80597.19</v>
      </c>
      <c r="F13" s="70"/>
      <c r="G13" s="60"/>
      <c r="H13" s="63"/>
    </row>
    <row r="14" spans="1:8" ht="30" customHeight="1" x14ac:dyDescent="0.25">
      <c r="A14" s="66"/>
      <c r="B14" s="2" t="s">
        <v>540</v>
      </c>
      <c r="C14" s="1">
        <v>1</v>
      </c>
      <c r="D14" s="18">
        <v>45480.63</v>
      </c>
      <c r="E14" s="18">
        <v>45480.63</v>
      </c>
      <c r="F14" s="70"/>
      <c r="G14" s="60"/>
      <c r="H14" s="63"/>
    </row>
    <row r="15" spans="1:8" ht="30" customHeight="1" x14ac:dyDescent="0.25">
      <c r="A15" s="66"/>
      <c r="B15" s="2" t="s">
        <v>541</v>
      </c>
      <c r="C15" s="1">
        <v>1</v>
      </c>
      <c r="D15" s="18">
        <v>5649.34</v>
      </c>
      <c r="E15" s="18">
        <v>5649.34</v>
      </c>
      <c r="F15" s="70"/>
      <c r="G15" s="60"/>
      <c r="H15" s="63"/>
    </row>
    <row r="16" spans="1:8" ht="30" customHeight="1" x14ac:dyDescent="0.25">
      <c r="A16" s="66"/>
      <c r="B16" s="2" t="s">
        <v>542</v>
      </c>
      <c r="C16" s="1">
        <v>1</v>
      </c>
      <c r="D16" s="18">
        <v>2986281.6499999994</v>
      </c>
      <c r="E16" s="18">
        <v>2986281.6499999994</v>
      </c>
      <c r="F16" s="70"/>
      <c r="G16" s="60"/>
      <c r="H16" s="63"/>
    </row>
    <row r="17" spans="1:8" ht="30" customHeight="1" x14ac:dyDescent="0.25">
      <c r="A17" s="66"/>
      <c r="B17" s="2" t="s">
        <v>543</v>
      </c>
      <c r="C17" s="1">
        <v>1</v>
      </c>
      <c r="D17" s="18">
        <v>2152.08</v>
      </c>
      <c r="E17" s="18">
        <v>2152.08</v>
      </c>
      <c r="F17" s="70"/>
      <c r="G17" s="60"/>
      <c r="H17" s="63"/>
    </row>
    <row r="18" spans="1:8" ht="30" customHeight="1" x14ac:dyDescent="0.25">
      <c r="A18" s="67"/>
      <c r="B18" s="2" t="s">
        <v>544</v>
      </c>
      <c r="C18" s="1">
        <v>1</v>
      </c>
      <c r="D18" s="18">
        <v>18304.96</v>
      </c>
      <c r="E18" s="18">
        <v>18304.96</v>
      </c>
      <c r="F18" s="71"/>
      <c r="G18" s="61"/>
      <c r="H18" s="64"/>
    </row>
    <row r="19" spans="1:8" ht="30" customHeight="1" x14ac:dyDescent="0.25">
      <c r="A19" s="1" t="s">
        <v>545</v>
      </c>
      <c r="B19" s="2" t="s">
        <v>546</v>
      </c>
      <c r="C19" s="1">
        <v>2</v>
      </c>
      <c r="D19" s="18">
        <v>20000</v>
      </c>
      <c r="E19" s="18">
        <v>40000</v>
      </c>
      <c r="F19" s="16">
        <f>E19</f>
        <v>40000</v>
      </c>
      <c r="G19" s="5">
        <v>44957</v>
      </c>
      <c r="H19" s="6" t="s">
        <v>547</v>
      </c>
    </row>
    <row r="20" spans="1:8" ht="30" customHeight="1" x14ac:dyDescent="0.25">
      <c r="A20" s="1" t="s">
        <v>548</v>
      </c>
      <c r="B20" s="2" t="s">
        <v>549</v>
      </c>
      <c r="C20" s="1">
        <v>65</v>
      </c>
      <c r="D20" s="18">
        <v>28999</v>
      </c>
      <c r="E20" s="18">
        <v>1884935</v>
      </c>
      <c r="F20" s="16">
        <f>E20</f>
        <v>1884935</v>
      </c>
      <c r="G20" s="5">
        <v>44966</v>
      </c>
      <c r="H20" s="6" t="s">
        <v>550</v>
      </c>
    </row>
    <row r="21" spans="1:8" ht="30" customHeight="1" x14ac:dyDescent="0.25">
      <c r="A21" s="1" t="s">
        <v>548</v>
      </c>
      <c r="B21" s="2" t="s">
        <v>549</v>
      </c>
      <c r="C21" s="1">
        <v>27</v>
      </c>
      <c r="D21" s="18">
        <v>28999</v>
      </c>
      <c r="E21" s="18">
        <v>782973</v>
      </c>
      <c r="F21" s="16">
        <f>E21</f>
        <v>782973</v>
      </c>
      <c r="G21" s="5">
        <v>44966</v>
      </c>
      <c r="H21" s="6" t="s">
        <v>550</v>
      </c>
    </row>
    <row r="22" spans="1:8" ht="30" customHeight="1" x14ac:dyDescent="0.25">
      <c r="A22" s="68" t="s">
        <v>551</v>
      </c>
      <c r="B22" s="2" t="s">
        <v>552</v>
      </c>
      <c r="C22" s="1">
        <v>1</v>
      </c>
      <c r="D22" s="18">
        <v>4498.88</v>
      </c>
      <c r="E22" s="18">
        <v>4498.88</v>
      </c>
      <c r="F22" s="56">
        <f>SUM(E22:E23)</f>
        <v>16485.66</v>
      </c>
      <c r="G22" s="59">
        <v>44965</v>
      </c>
      <c r="H22" s="62" t="s">
        <v>553</v>
      </c>
    </row>
    <row r="23" spans="1:8" ht="30" customHeight="1" x14ac:dyDescent="0.25">
      <c r="A23" s="67"/>
      <c r="B23" s="2" t="s">
        <v>554</v>
      </c>
      <c r="C23" s="1">
        <v>2</v>
      </c>
      <c r="D23" s="18">
        <v>5993.39</v>
      </c>
      <c r="E23" s="18">
        <v>11986.78</v>
      </c>
      <c r="F23" s="58"/>
      <c r="G23" s="61"/>
      <c r="H23" s="64"/>
    </row>
    <row r="24" spans="1:8" ht="30" customHeight="1" x14ac:dyDescent="0.25">
      <c r="A24" s="1" t="s">
        <v>555</v>
      </c>
      <c r="B24" s="2" t="s">
        <v>556</v>
      </c>
      <c r="C24" s="1">
        <v>184</v>
      </c>
      <c r="D24" s="18">
        <v>920</v>
      </c>
      <c r="E24" s="18">
        <v>169280</v>
      </c>
      <c r="F24" s="16">
        <f>E24</f>
        <v>169280</v>
      </c>
      <c r="G24" s="5">
        <v>44991</v>
      </c>
      <c r="H24" s="6" t="s">
        <v>550</v>
      </c>
    </row>
    <row r="25" spans="1:8" ht="30" customHeight="1" x14ac:dyDescent="0.25">
      <c r="A25" s="1" t="s">
        <v>551</v>
      </c>
      <c r="B25" s="2" t="s">
        <v>557</v>
      </c>
      <c r="C25" s="1">
        <v>1</v>
      </c>
      <c r="D25" s="18">
        <v>6718.88</v>
      </c>
      <c r="E25" s="18">
        <v>6718.88</v>
      </c>
      <c r="F25" s="16">
        <f t="shared" ref="F25:F26" si="0">E25</f>
        <v>6718.88</v>
      </c>
      <c r="G25" s="5">
        <v>44986</v>
      </c>
      <c r="H25" s="6" t="s">
        <v>553</v>
      </c>
    </row>
    <row r="26" spans="1:8" ht="30" customHeight="1" x14ac:dyDescent="0.25">
      <c r="A26" s="1" t="s">
        <v>551</v>
      </c>
      <c r="B26" s="2" t="s">
        <v>552</v>
      </c>
      <c r="C26" s="1">
        <v>4</v>
      </c>
      <c r="D26" s="18">
        <v>4498.88</v>
      </c>
      <c r="E26" s="18">
        <v>17995.52</v>
      </c>
      <c r="F26" s="16">
        <f t="shared" si="0"/>
        <v>17995.52</v>
      </c>
      <c r="G26" s="5">
        <v>44935</v>
      </c>
      <c r="H26" s="6" t="s">
        <v>553</v>
      </c>
    </row>
    <row r="27" spans="1:8" ht="30" customHeight="1" x14ac:dyDescent="0.25">
      <c r="A27" s="68" t="s">
        <v>135</v>
      </c>
      <c r="B27" s="2" t="s">
        <v>207</v>
      </c>
      <c r="C27" s="1">
        <v>1</v>
      </c>
      <c r="D27" s="18">
        <v>90000</v>
      </c>
      <c r="E27" s="18">
        <v>90000</v>
      </c>
      <c r="F27" s="56">
        <f>SUM(E27:E34)</f>
        <v>1742000</v>
      </c>
      <c r="G27" s="59">
        <v>45026</v>
      </c>
      <c r="H27" s="62" t="s">
        <v>553</v>
      </c>
    </row>
    <row r="28" spans="1:8" ht="30" customHeight="1" x14ac:dyDescent="0.25">
      <c r="A28" s="66"/>
      <c r="B28" s="2" t="s">
        <v>558</v>
      </c>
      <c r="C28" s="1">
        <v>1</v>
      </c>
      <c r="D28" s="18">
        <v>1335000</v>
      </c>
      <c r="E28" s="18">
        <v>1335000</v>
      </c>
      <c r="F28" s="57"/>
      <c r="G28" s="60"/>
      <c r="H28" s="63"/>
    </row>
    <row r="29" spans="1:8" ht="30" customHeight="1" x14ac:dyDescent="0.25">
      <c r="A29" s="66"/>
      <c r="B29" s="2" t="s">
        <v>559</v>
      </c>
      <c r="C29" s="1">
        <v>1</v>
      </c>
      <c r="D29" s="18">
        <v>30000</v>
      </c>
      <c r="E29" s="18">
        <v>30000</v>
      </c>
      <c r="F29" s="57"/>
      <c r="G29" s="60"/>
      <c r="H29" s="63"/>
    </row>
    <row r="30" spans="1:8" ht="30" customHeight="1" x14ac:dyDescent="0.25">
      <c r="A30" s="66"/>
      <c r="B30" s="2" t="s">
        <v>560</v>
      </c>
      <c r="C30" s="1">
        <v>1</v>
      </c>
      <c r="D30" s="18">
        <v>28000</v>
      </c>
      <c r="E30" s="18">
        <v>28000</v>
      </c>
      <c r="F30" s="57"/>
      <c r="G30" s="60"/>
      <c r="H30" s="63"/>
    </row>
    <row r="31" spans="1:8" ht="30" customHeight="1" x14ac:dyDescent="0.25">
      <c r="A31" s="66"/>
      <c r="B31" s="2" t="s">
        <v>204</v>
      </c>
      <c r="C31" s="1">
        <v>1</v>
      </c>
      <c r="D31" s="18">
        <v>65000</v>
      </c>
      <c r="E31" s="18">
        <v>65000</v>
      </c>
      <c r="F31" s="57"/>
      <c r="G31" s="60"/>
      <c r="H31" s="63"/>
    </row>
    <row r="32" spans="1:8" ht="30" customHeight="1" x14ac:dyDescent="0.25">
      <c r="A32" s="66"/>
      <c r="B32" s="2" t="s">
        <v>561</v>
      </c>
      <c r="C32" s="1">
        <v>1</v>
      </c>
      <c r="D32" s="18">
        <v>75000</v>
      </c>
      <c r="E32" s="18">
        <v>75000</v>
      </c>
      <c r="F32" s="57"/>
      <c r="G32" s="60"/>
      <c r="H32" s="63"/>
    </row>
    <row r="33" spans="1:8" ht="30" customHeight="1" x14ac:dyDescent="0.25">
      <c r="A33" s="66"/>
      <c r="B33" s="2" t="s">
        <v>562</v>
      </c>
      <c r="C33" s="1">
        <v>1</v>
      </c>
      <c r="D33" s="18">
        <v>88000</v>
      </c>
      <c r="E33" s="18">
        <v>88000</v>
      </c>
      <c r="F33" s="57"/>
      <c r="G33" s="60"/>
      <c r="H33" s="63"/>
    </row>
    <row r="34" spans="1:8" ht="30" customHeight="1" x14ac:dyDescent="0.25">
      <c r="A34" s="67"/>
      <c r="B34" s="2" t="s">
        <v>563</v>
      </c>
      <c r="C34" s="1">
        <v>1</v>
      </c>
      <c r="D34" s="18">
        <v>31000</v>
      </c>
      <c r="E34" s="18">
        <v>31000</v>
      </c>
      <c r="F34" s="58"/>
      <c r="G34" s="61"/>
      <c r="H34" s="64"/>
    </row>
    <row r="35" spans="1:8" ht="30" customHeight="1" x14ac:dyDescent="0.25">
      <c r="A35" s="1" t="s">
        <v>525</v>
      </c>
      <c r="B35" s="2" t="s">
        <v>564</v>
      </c>
      <c r="C35" s="1">
        <v>1</v>
      </c>
      <c r="D35" s="18">
        <v>169594.28000000003</v>
      </c>
      <c r="E35" s="18">
        <v>169594.28000000003</v>
      </c>
      <c r="F35" s="56">
        <f>SUM(E35:E54)</f>
        <v>600869.26</v>
      </c>
      <c r="G35" s="59">
        <v>45030</v>
      </c>
      <c r="H35" s="62" t="s">
        <v>527</v>
      </c>
    </row>
    <row r="36" spans="1:8" ht="30" customHeight="1" x14ac:dyDescent="0.25">
      <c r="A36" s="68" t="s">
        <v>565</v>
      </c>
      <c r="B36" s="2" t="s">
        <v>517</v>
      </c>
      <c r="C36" s="1">
        <v>1</v>
      </c>
      <c r="D36" s="18">
        <v>4140</v>
      </c>
      <c r="E36" s="18">
        <v>4140</v>
      </c>
      <c r="F36" s="57"/>
      <c r="G36" s="60"/>
      <c r="H36" s="63"/>
    </row>
    <row r="37" spans="1:8" ht="30" customHeight="1" x14ac:dyDescent="0.25">
      <c r="A37" s="66"/>
      <c r="B37" s="2" t="s">
        <v>567</v>
      </c>
      <c r="C37" s="1">
        <v>8</v>
      </c>
      <c r="D37" s="18">
        <v>859.31999999999994</v>
      </c>
      <c r="E37" s="18">
        <v>6874.5599999999995</v>
      </c>
      <c r="F37" s="57"/>
      <c r="G37" s="60"/>
      <c r="H37" s="63"/>
    </row>
    <row r="38" spans="1:8" ht="30" customHeight="1" x14ac:dyDescent="0.25">
      <c r="A38" s="66"/>
      <c r="B38" s="2" t="s">
        <v>503</v>
      </c>
      <c r="C38" s="1">
        <v>10</v>
      </c>
      <c r="D38" s="4">
        <v>921.41000000000008</v>
      </c>
      <c r="E38" s="18">
        <v>9214.1</v>
      </c>
      <c r="F38" s="57"/>
      <c r="G38" s="60"/>
      <c r="H38" s="63"/>
    </row>
    <row r="39" spans="1:8" ht="30" customHeight="1" x14ac:dyDescent="0.25">
      <c r="A39" s="66"/>
      <c r="B39" s="2" t="s">
        <v>568</v>
      </c>
      <c r="C39" s="1">
        <v>2</v>
      </c>
      <c r="D39" s="18">
        <v>47305.38</v>
      </c>
      <c r="E39" s="18">
        <v>94610.76</v>
      </c>
      <c r="F39" s="57"/>
      <c r="G39" s="60"/>
      <c r="H39" s="63"/>
    </row>
    <row r="40" spans="1:8" ht="30" customHeight="1" x14ac:dyDescent="0.25">
      <c r="A40" s="66"/>
      <c r="B40" s="2" t="s">
        <v>515</v>
      </c>
      <c r="C40" s="1">
        <v>2</v>
      </c>
      <c r="D40" s="18">
        <v>115131.53</v>
      </c>
      <c r="E40" s="18">
        <v>230263.06</v>
      </c>
      <c r="F40" s="57"/>
      <c r="G40" s="60"/>
      <c r="H40" s="63"/>
    </row>
    <row r="41" spans="1:8" ht="30" customHeight="1" x14ac:dyDescent="0.25">
      <c r="A41" s="66"/>
      <c r="B41" s="2" t="s">
        <v>509</v>
      </c>
      <c r="C41" s="1">
        <v>2</v>
      </c>
      <c r="D41" s="18">
        <v>881.5</v>
      </c>
      <c r="E41" s="18">
        <v>1763</v>
      </c>
      <c r="F41" s="57"/>
      <c r="G41" s="60"/>
      <c r="H41" s="63"/>
    </row>
    <row r="42" spans="1:8" ht="30" customHeight="1" x14ac:dyDescent="0.25">
      <c r="A42" s="66"/>
      <c r="B42" s="2" t="s">
        <v>514</v>
      </c>
      <c r="C42" s="1">
        <v>2</v>
      </c>
      <c r="D42" s="18">
        <v>996</v>
      </c>
      <c r="E42" s="18">
        <v>1992</v>
      </c>
      <c r="F42" s="57"/>
      <c r="G42" s="60"/>
      <c r="H42" s="63"/>
    </row>
    <row r="43" spans="1:8" ht="30" customHeight="1" x14ac:dyDescent="0.25">
      <c r="A43" s="66"/>
      <c r="B43" s="2" t="s">
        <v>500</v>
      </c>
      <c r="C43" s="1">
        <v>2</v>
      </c>
      <c r="D43" s="18">
        <v>2457.84</v>
      </c>
      <c r="E43" s="18">
        <v>4915.68</v>
      </c>
      <c r="F43" s="57"/>
      <c r="G43" s="60"/>
      <c r="H43" s="63"/>
    </row>
    <row r="44" spans="1:8" ht="30" customHeight="1" x14ac:dyDescent="0.25">
      <c r="A44" s="66"/>
      <c r="B44" s="2" t="s">
        <v>516</v>
      </c>
      <c r="C44" s="1">
        <v>1</v>
      </c>
      <c r="D44" s="18">
        <v>1950</v>
      </c>
      <c r="E44" s="18">
        <v>1950</v>
      </c>
      <c r="F44" s="57"/>
      <c r="G44" s="60"/>
      <c r="H44" s="63"/>
    </row>
    <row r="45" spans="1:8" ht="30" customHeight="1" x14ac:dyDescent="0.25">
      <c r="A45" s="66"/>
      <c r="B45" s="2" t="s">
        <v>506</v>
      </c>
      <c r="C45" s="1">
        <v>1</v>
      </c>
      <c r="D45" s="4">
        <v>271.66000000000003</v>
      </c>
      <c r="E45" s="18">
        <v>271.66000000000003</v>
      </c>
      <c r="F45" s="57"/>
      <c r="G45" s="60"/>
      <c r="H45" s="63"/>
    </row>
    <row r="46" spans="1:8" ht="30" customHeight="1" x14ac:dyDescent="0.25">
      <c r="A46" s="66"/>
      <c r="B46" s="2" t="s">
        <v>501</v>
      </c>
      <c r="C46" s="1">
        <v>1</v>
      </c>
      <c r="D46" s="18">
        <v>1663.2</v>
      </c>
      <c r="E46" s="18">
        <v>1663.2</v>
      </c>
      <c r="F46" s="57"/>
      <c r="G46" s="60"/>
      <c r="H46" s="63"/>
    </row>
    <row r="47" spans="1:8" ht="30" customHeight="1" x14ac:dyDescent="0.25">
      <c r="A47" s="66"/>
      <c r="B47" s="2" t="s">
        <v>507</v>
      </c>
      <c r="C47" s="1">
        <v>1</v>
      </c>
      <c r="D47" s="18">
        <v>5460.84</v>
      </c>
      <c r="E47" s="18">
        <v>5460.84</v>
      </c>
      <c r="F47" s="57"/>
      <c r="G47" s="60"/>
      <c r="H47" s="63"/>
    </row>
    <row r="48" spans="1:8" ht="30" customHeight="1" x14ac:dyDescent="0.25">
      <c r="A48" s="66"/>
      <c r="B48" s="2" t="s">
        <v>508</v>
      </c>
      <c r="C48" s="1">
        <v>1</v>
      </c>
      <c r="D48" s="18">
        <v>2744.28</v>
      </c>
      <c r="E48" s="18">
        <v>2744.28</v>
      </c>
      <c r="F48" s="57"/>
      <c r="G48" s="60"/>
      <c r="H48" s="63"/>
    </row>
    <row r="49" spans="1:8" ht="30" customHeight="1" x14ac:dyDescent="0.25">
      <c r="A49" s="66"/>
      <c r="B49" s="2" t="s">
        <v>504</v>
      </c>
      <c r="C49" s="1">
        <v>1</v>
      </c>
      <c r="D49" s="18">
        <v>8288.26</v>
      </c>
      <c r="E49" s="18">
        <v>8288.26</v>
      </c>
      <c r="F49" s="57"/>
      <c r="G49" s="60"/>
      <c r="H49" s="63"/>
    </row>
    <row r="50" spans="1:8" ht="30" customHeight="1" x14ac:dyDescent="0.25">
      <c r="A50" s="66"/>
      <c r="B50" s="2" t="s">
        <v>513</v>
      </c>
      <c r="C50" s="1">
        <v>1</v>
      </c>
      <c r="D50" s="18">
        <v>35456.400000000001</v>
      </c>
      <c r="E50" s="18">
        <v>35456.400000000001</v>
      </c>
      <c r="F50" s="57"/>
      <c r="G50" s="60"/>
      <c r="H50" s="63"/>
    </row>
    <row r="51" spans="1:8" ht="30" customHeight="1" x14ac:dyDescent="0.25">
      <c r="A51" s="66"/>
      <c r="B51" s="2" t="s">
        <v>569</v>
      </c>
      <c r="C51" s="1">
        <v>1</v>
      </c>
      <c r="D51" s="18">
        <v>882</v>
      </c>
      <c r="E51" s="18">
        <v>882</v>
      </c>
      <c r="F51" s="57"/>
      <c r="G51" s="60"/>
      <c r="H51" s="63"/>
    </row>
    <row r="52" spans="1:8" ht="30" customHeight="1" x14ac:dyDescent="0.25">
      <c r="A52" s="66"/>
      <c r="B52" s="2" t="s">
        <v>511</v>
      </c>
      <c r="C52" s="1">
        <v>1</v>
      </c>
      <c r="D52" s="18">
        <v>1800</v>
      </c>
      <c r="E52" s="18">
        <v>1800</v>
      </c>
      <c r="F52" s="57"/>
      <c r="G52" s="60"/>
      <c r="H52" s="63"/>
    </row>
    <row r="53" spans="1:8" ht="30" customHeight="1" x14ac:dyDescent="0.25">
      <c r="A53" s="66"/>
      <c r="B53" s="2" t="s">
        <v>570</v>
      </c>
      <c r="C53" s="1">
        <v>1</v>
      </c>
      <c r="D53" s="18">
        <v>17785.18</v>
      </c>
      <c r="E53" s="18">
        <v>17785.18</v>
      </c>
      <c r="F53" s="57"/>
      <c r="G53" s="60"/>
      <c r="H53" s="63"/>
    </row>
    <row r="54" spans="1:8" ht="30" customHeight="1" x14ac:dyDescent="0.25">
      <c r="A54" s="67"/>
      <c r="B54" s="2" t="s">
        <v>510</v>
      </c>
      <c r="C54" s="1">
        <v>1</v>
      </c>
      <c r="D54" s="18">
        <v>1200</v>
      </c>
      <c r="E54" s="18">
        <v>1200</v>
      </c>
      <c r="F54" s="58"/>
      <c r="G54" s="61"/>
      <c r="H54" s="64"/>
    </row>
    <row r="55" spans="1:8" ht="30" customHeight="1" x14ac:dyDescent="0.25">
      <c r="A55" s="68" t="s">
        <v>565</v>
      </c>
      <c r="B55" s="2" t="s">
        <v>517</v>
      </c>
      <c r="C55" s="1">
        <v>1</v>
      </c>
      <c r="D55" s="18">
        <v>4140</v>
      </c>
      <c r="E55" s="18">
        <v>4140</v>
      </c>
      <c r="F55" s="56">
        <f>SUM(E55:E73)</f>
        <v>382636.77500000002</v>
      </c>
      <c r="G55" s="59">
        <v>45040</v>
      </c>
      <c r="H55" s="68" t="s">
        <v>288</v>
      </c>
    </row>
    <row r="56" spans="1:8" ht="30" customHeight="1" x14ac:dyDescent="0.25">
      <c r="A56" s="66"/>
      <c r="B56" s="2" t="s">
        <v>567</v>
      </c>
      <c r="C56" s="1">
        <v>8</v>
      </c>
      <c r="D56" s="18">
        <v>859.31999999999994</v>
      </c>
      <c r="E56" s="18">
        <v>6874.5599999999995</v>
      </c>
      <c r="F56" s="57"/>
      <c r="G56" s="60"/>
      <c r="H56" s="66"/>
    </row>
    <row r="57" spans="1:8" ht="30" customHeight="1" x14ac:dyDescent="0.25">
      <c r="A57" s="66"/>
      <c r="B57" s="2" t="s">
        <v>503</v>
      </c>
      <c r="C57" s="1">
        <v>10</v>
      </c>
      <c r="D57" s="18">
        <v>921.41000000000008</v>
      </c>
      <c r="E57" s="18">
        <v>9214.1</v>
      </c>
      <c r="F57" s="57"/>
      <c r="G57" s="60"/>
      <c r="H57" s="66"/>
    </row>
    <row r="58" spans="1:8" ht="30" customHeight="1" x14ac:dyDescent="0.25">
      <c r="A58" s="66"/>
      <c r="B58" s="2" t="s">
        <v>568</v>
      </c>
      <c r="C58" s="1">
        <v>2</v>
      </c>
      <c r="D58" s="18">
        <v>47305.38</v>
      </c>
      <c r="E58" s="18">
        <v>94610.76</v>
      </c>
      <c r="F58" s="57"/>
      <c r="G58" s="60"/>
      <c r="H58" s="66"/>
    </row>
    <row r="59" spans="1:8" ht="30" customHeight="1" x14ac:dyDescent="0.25">
      <c r="A59" s="66"/>
      <c r="B59" s="2" t="s">
        <v>515</v>
      </c>
      <c r="C59" s="1">
        <v>2</v>
      </c>
      <c r="D59" s="18">
        <v>90812.427499999991</v>
      </c>
      <c r="E59" s="18">
        <v>181624.85499999998</v>
      </c>
      <c r="F59" s="57"/>
      <c r="G59" s="60"/>
      <c r="H59" s="66"/>
    </row>
    <row r="60" spans="1:8" ht="30" customHeight="1" x14ac:dyDescent="0.25">
      <c r="A60" s="66"/>
      <c r="B60" s="2" t="s">
        <v>509</v>
      </c>
      <c r="C60" s="1">
        <v>2</v>
      </c>
      <c r="D60" s="18">
        <v>881.5</v>
      </c>
      <c r="E60" s="18">
        <v>1763</v>
      </c>
      <c r="F60" s="57"/>
      <c r="G60" s="60"/>
      <c r="H60" s="66"/>
    </row>
    <row r="61" spans="1:8" ht="30" customHeight="1" x14ac:dyDescent="0.25">
      <c r="A61" s="66"/>
      <c r="B61" s="2" t="s">
        <v>514</v>
      </c>
      <c r="C61" s="1">
        <v>2</v>
      </c>
      <c r="D61" s="18">
        <v>996</v>
      </c>
      <c r="E61" s="18">
        <v>1992</v>
      </c>
      <c r="F61" s="57"/>
      <c r="G61" s="60"/>
      <c r="H61" s="66"/>
    </row>
    <row r="62" spans="1:8" ht="30" customHeight="1" x14ac:dyDescent="0.25">
      <c r="A62" s="66"/>
      <c r="B62" s="2" t="s">
        <v>500</v>
      </c>
      <c r="C62" s="1">
        <v>2</v>
      </c>
      <c r="D62" s="18">
        <v>2457.84</v>
      </c>
      <c r="E62" s="18">
        <v>4915.68</v>
      </c>
      <c r="F62" s="57"/>
      <c r="G62" s="60"/>
      <c r="H62" s="66"/>
    </row>
    <row r="63" spans="1:8" ht="30" customHeight="1" x14ac:dyDescent="0.25">
      <c r="A63" s="66"/>
      <c r="B63" s="2" t="s">
        <v>516</v>
      </c>
      <c r="C63" s="1">
        <v>1</v>
      </c>
      <c r="D63" s="18">
        <v>1950</v>
      </c>
      <c r="E63" s="18">
        <v>1950</v>
      </c>
      <c r="F63" s="57"/>
      <c r="G63" s="60"/>
      <c r="H63" s="66"/>
    </row>
    <row r="64" spans="1:8" ht="30" customHeight="1" x14ac:dyDescent="0.25">
      <c r="A64" s="66"/>
      <c r="B64" s="2" t="s">
        <v>506</v>
      </c>
      <c r="C64" s="1">
        <v>1</v>
      </c>
      <c r="D64" s="18">
        <v>271.66000000000003</v>
      </c>
      <c r="E64" s="18">
        <v>271.66000000000003</v>
      </c>
      <c r="F64" s="57"/>
      <c r="G64" s="60"/>
      <c r="H64" s="66"/>
    </row>
    <row r="65" spans="1:8" ht="30" customHeight="1" x14ac:dyDescent="0.25">
      <c r="A65" s="66"/>
      <c r="B65" s="2" t="s">
        <v>501</v>
      </c>
      <c r="C65" s="1">
        <v>1</v>
      </c>
      <c r="D65" s="18">
        <v>1663.2</v>
      </c>
      <c r="E65" s="18">
        <v>1663.2</v>
      </c>
      <c r="F65" s="57"/>
      <c r="G65" s="60"/>
      <c r="H65" s="66"/>
    </row>
    <row r="66" spans="1:8" ht="30" customHeight="1" x14ac:dyDescent="0.25">
      <c r="A66" s="66"/>
      <c r="B66" s="2" t="s">
        <v>505</v>
      </c>
      <c r="C66" s="1">
        <v>1</v>
      </c>
      <c r="D66" s="18">
        <v>17785.18</v>
      </c>
      <c r="E66" s="18">
        <v>17785.18</v>
      </c>
      <c r="F66" s="57"/>
      <c r="G66" s="60"/>
      <c r="H66" s="66"/>
    </row>
    <row r="67" spans="1:8" ht="30" customHeight="1" x14ac:dyDescent="0.25">
      <c r="A67" s="66"/>
      <c r="B67" s="2" t="s">
        <v>571</v>
      </c>
      <c r="C67" s="1">
        <v>1</v>
      </c>
      <c r="D67" s="18">
        <v>1200</v>
      </c>
      <c r="E67" s="18">
        <v>1200</v>
      </c>
      <c r="F67" s="57"/>
      <c r="G67" s="60"/>
      <c r="H67" s="66"/>
    </row>
    <row r="68" spans="1:8" ht="30" customHeight="1" x14ac:dyDescent="0.25">
      <c r="A68" s="66"/>
      <c r="B68" s="2" t="s">
        <v>507</v>
      </c>
      <c r="C68" s="1">
        <v>1</v>
      </c>
      <c r="D68" s="18">
        <v>5460.84</v>
      </c>
      <c r="E68" s="18">
        <v>5460.84</v>
      </c>
      <c r="F68" s="57"/>
      <c r="G68" s="60"/>
      <c r="H68" s="66"/>
    </row>
    <row r="69" spans="1:8" ht="30" customHeight="1" x14ac:dyDescent="0.25">
      <c r="A69" s="66"/>
      <c r="B69" s="2" t="s">
        <v>508</v>
      </c>
      <c r="C69" s="1">
        <v>1</v>
      </c>
      <c r="D69" s="18">
        <v>2744.28</v>
      </c>
      <c r="E69" s="18">
        <v>2744.28</v>
      </c>
      <c r="F69" s="57"/>
      <c r="G69" s="60"/>
      <c r="H69" s="66"/>
    </row>
    <row r="70" spans="1:8" ht="30" customHeight="1" x14ac:dyDescent="0.25">
      <c r="A70" s="66"/>
      <c r="B70" s="2" t="s">
        <v>572</v>
      </c>
      <c r="C70" s="1">
        <v>1</v>
      </c>
      <c r="D70" s="18">
        <v>35456.400000000001</v>
      </c>
      <c r="E70" s="18">
        <v>35456.400000000001</v>
      </c>
      <c r="F70" s="57"/>
      <c r="G70" s="60"/>
      <c r="H70" s="66"/>
    </row>
    <row r="71" spans="1:8" ht="30" customHeight="1" x14ac:dyDescent="0.25">
      <c r="A71" s="66"/>
      <c r="B71" s="2" t="s">
        <v>504</v>
      </c>
      <c r="C71" s="1">
        <v>1</v>
      </c>
      <c r="D71" s="18">
        <v>8288.26</v>
      </c>
      <c r="E71" s="18">
        <v>8288.26</v>
      </c>
      <c r="F71" s="57"/>
      <c r="G71" s="60"/>
      <c r="H71" s="66"/>
    </row>
    <row r="72" spans="1:8" ht="30" customHeight="1" x14ac:dyDescent="0.25">
      <c r="A72" s="66"/>
      <c r="B72" s="2" t="s">
        <v>573</v>
      </c>
      <c r="C72" s="1">
        <v>1</v>
      </c>
      <c r="D72" s="18">
        <v>882</v>
      </c>
      <c r="E72" s="18">
        <v>882</v>
      </c>
      <c r="F72" s="57"/>
      <c r="G72" s="60"/>
      <c r="H72" s="66"/>
    </row>
    <row r="73" spans="1:8" ht="30" customHeight="1" x14ac:dyDescent="0.25">
      <c r="A73" s="67"/>
      <c r="B73" s="2" t="s">
        <v>574</v>
      </c>
      <c r="C73" s="1">
        <v>1</v>
      </c>
      <c r="D73" s="18">
        <v>1800</v>
      </c>
      <c r="E73" s="18">
        <v>1800</v>
      </c>
      <c r="F73" s="58"/>
      <c r="G73" s="61"/>
      <c r="H73" s="67"/>
    </row>
    <row r="74" spans="1:8" ht="30" customHeight="1" x14ac:dyDescent="0.25">
      <c r="A74" s="68" t="s">
        <v>565</v>
      </c>
      <c r="B74" s="2" t="s">
        <v>517</v>
      </c>
      <c r="C74" s="1">
        <v>1</v>
      </c>
      <c r="D74" s="18">
        <v>4140</v>
      </c>
      <c r="E74" s="18">
        <v>4140</v>
      </c>
      <c r="F74" s="75">
        <f>SUM(E74:E95)</f>
        <v>431274.98000000016</v>
      </c>
      <c r="G74" s="59">
        <v>45041</v>
      </c>
      <c r="H74" s="62" t="s">
        <v>288</v>
      </c>
    </row>
    <row r="75" spans="1:8" ht="30" customHeight="1" x14ac:dyDescent="0.25">
      <c r="A75" s="66"/>
      <c r="B75" s="2" t="s">
        <v>567</v>
      </c>
      <c r="C75" s="1">
        <v>8</v>
      </c>
      <c r="D75" s="18">
        <v>859.31999999999994</v>
      </c>
      <c r="E75" s="18">
        <v>6874.5599999999995</v>
      </c>
      <c r="F75" s="66"/>
      <c r="G75" s="60"/>
      <c r="H75" s="63"/>
    </row>
    <row r="76" spans="1:8" ht="30" customHeight="1" x14ac:dyDescent="0.25">
      <c r="A76" s="66"/>
      <c r="B76" s="2" t="s">
        <v>503</v>
      </c>
      <c r="C76" s="1">
        <v>10</v>
      </c>
      <c r="D76" s="18">
        <v>921.41000000000008</v>
      </c>
      <c r="E76" s="18">
        <v>9214.1</v>
      </c>
      <c r="F76" s="66"/>
      <c r="G76" s="60"/>
      <c r="H76" s="63"/>
    </row>
    <row r="77" spans="1:8" ht="30" customHeight="1" x14ac:dyDescent="0.25">
      <c r="A77" s="66"/>
      <c r="B77" s="2" t="s">
        <v>515</v>
      </c>
      <c r="C77" s="1">
        <v>2</v>
      </c>
      <c r="D77" s="18">
        <v>115131.53</v>
      </c>
      <c r="E77" s="18">
        <v>230263.06</v>
      </c>
      <c r="F77" s="66"/>
      <c r="G77" s="60"/>
      <c r="H77" s="63"/>
    </row>
    <row r="78" spans="1:8" ht="30" customHeight="1" x14ac:dyDescent="0.25">
      <c r="A78" s="66"/>
      <c r="B78" s="2" t="s">
        <v>509</v>
      </c>
      <c r="C78" s="1">
        <v>2</v>
      </c>
      <c r="D78" s="18">
        <v>881.5</v>
      </c>
      <c r="E78" s="18">
        <v>1763</v>
      </c>
      <c r="F78" s="66"/>
      <c r="G78" s="60"/>
      <c r="H78" s="63"/>
    </row>
    <row r="79" spans="1:8" ht="30" customHeight="1" x14ac:dyDescent="0.25">
      <c r="A79" s="66"/>
      <c r="B79" s="2" t="s">
        <v>516</v>
      </c>
      <c r="C79" s="1">
        <v>1</v>
      </c>
      <c r="D79" s="18">
        <v>1950</v>
      </c>
      <c r="E79" s="18">
        <v>1950</v>
      </c>
      <c r="F79" s="66"/>
      <c r="G79" s="60"/>
      <c r="H79" s="63"/>
    </row>
    <row r="80" spans="1:8" ht="30" customHeight="1" x14ac:dyDescent="0.25">
      <c r="A80" s="66"/>
      <c r="B80" s="2" t="s">
        <v>506</v>
      </c>
      <c r="C80" s="1">
        <v>1</v>
      </c>
      <c r="D80" s="18">
        <v>271.66000000000003</v>
      </c>
      <c r="E80" s="18">
        <v>271.66000000000003</v>
      </c>
      <c r="F80" s="66"/>
      <c r="G80" s="60"/>
      <c r="H80" s="63"/>
    </row>
    <row r="81" spans="1:8" ht="30" customHeight="1" x14ac:dyDescent="0.25">
      <c r="A81" s="66"/>
      <c r="B81" s="2" t="s">
        <v>501</v>
      </c>
      <c r="C81" s="1">
        <v>1</v>
      </c>
      <c r="D81" s="18">
        <v>1663.2</v>
      </c>
      <c r="E81" s="18">
        <v>1663.2</v>
      </c>
      <c r="F81" s="66"/>
      <c r="G81" s="60"/>
      <c r="H81" s="63"/>
    </row>
    <row r="82" spans="1:8" ht="30" customHeight="1" x14ac:dyDescent="0.25">
      <c r="A82" s="66"/>
      <c r="B82" s="2" t="s">
        <v>505</v>
      </c>
      <c r="C82" s="1">
        <v>1</v>
      </c>
      <c r="D82" s="18">
        <v>17785.18</v>
      </c>
      <c r="E82" s="18">
        <v>17785.18</v>
      </c>
      <c r="F82" s="66"/>
      <c r="G82" s="60"/>
      <c r="H82" s="63"/>
    </row>
    <row r="83" spans="1:8" ht="30" customHeight="1" x14ac:dyDescent="0.25">
      <c r="A83" s="66"/>
      <c r="B83" s="2" t="s">
        <v>508</v>
      </c>
      <c r="C83" s="1">
        <v>1</v>
      </c>
      <c r="D83" s="18">
        <v>2744.28</v>
      </c>
      <c r="E83" s="18">
        <v>2744.28</v>
      </c>
      <c r="F83" s="66"/>
      <c r="G83" s="60"/>
      <c r="H83" s="63"/>
    </row>
    <row r="84" spans="1:8" ht="30" customHeight="1" x14ac:dyDescent="0.25">
      <c r="A84" s="66"/>
      <c r="B84" s="2" t="s">
        <v>575</v>
      </c>
      <c r="C84" s="1">
        <v>1</v>
      </c>
      <c r="D84" s="18">
        <v>47305.38</v>
      </c>
      <c r="E84" s="18">
        <v>47305.38</v>
      </c>
      <c r="F84" s="66"/>
      <c r="G84" s="60"/>
      <c r="H84" s="63"/>
    </row>
    <row r="85" spans="1:8" ht="30" customHeight="1" x14ac:dyDescent="0.25">
      <c r="A85" s="66"/>
      <c r="B85" s="2" t="s">
        <v>576</v>
      </c>
      <c r="C85" s="1">
        <v>1</v>
      </c>
      <c r="D85" s="18">
        <v>47305.38</v>
      </c>
      <c r="E85" s="18">
        <v>47305.38</v>
      </c>
      <c r="F85" s="66"/>
      <c r="G85" s="60"/>
      <c r="H85" s="63"/>
    </row>
    <row r="86" spans="1:8" ht="30" customHeight="1" x14ac:dyDescent="0.25">
      <c r="A86" s="66"/>
      <c r="B86" s="2" t="s">
        <v>577</v>
      </c>
      <c r="C86" s="1">
        <v>1</v>
      </c>
      <c r="D86" s="18">
        <v>996</v>
      </c>
      <c r="E86" s="18">
        <v>996</v>
      </c>
      <c r="F86" s="66"/>
      <c r="G86" s="60"/>
      <c r="H86" s="63"/>
    </row>
    <row r="87" spans="1:8" ht="30" customHeight="1" x14ac:dyDescent="0.25">
      <c r="A87" s="66"/>
      <c r="B87" s="2" t="s">
        <v>578</v>
      </c>
      <c r="C87" s="1">
        <v>1</v>
      </c>
      <c r="D87" s="18">
        <v>996</v>
      </c>
      <c r="E87" s="18">
        <v>996</v>
      </c>
      <c r="F87" s="66"/>
      <c r="G87" s="60"/>
      <c r="H87" s="63"/>
    </row>
    <row r="88" spans="1:8" ht="30" customHeight="1" x14ac:dyDescent="0.25">
      <c r="A88" s="66"/>
      <c r="B88" s="2" t="s">
        <v>579</v>
      </c>
      <c r="C88" s="1">
        <v>1</v>
      </c>
      <c r="D88" s="18">
        <v>1200</v>
      </c>
      <c r="E88" s="18">
        <v>1200</v>
      </c>
      <c r="F88" s="66"/>
      <c r="G88" s="60"/>
      <c r="H88" s="63"/>
    </row>
    <row r="89" spans="1:8" ht="30" customHeight="1" x14ac:dyDescent="0.25">
      <c r="A89" s="66"/>
      <c r="B89" s="2" t="s">
        <v>580</v>
      </c>
      <c r="C89" s="1">
        <v>1</v>
      </c>
      <c r="D89" s="18">
        <v>5460.84</v>
      </c>
      <c r="E89" s="18">
        <v>5460.84</v>
      </c>
      <c r="F89" s="66"/>
      <c r="G89" s="60"/>
      <c r="H89" s="63"/>
    </row>
    <row r="90" spans="1:8" ht="30" customHeight="1" x14ac:dyDescent="0.25">
      <c r="A90" s="66"/>
      <c r="B90" s="2" t="s">
        <v>581</v>
      </c>
      <c r="C90" s="1">
        <v>1</v>
      </c>
      <c r="D90" s="18">
        <v>2457.84</v>
      </c>
      <c r="E90" s="18">
        <v>2457.84</v>
      </c>
      <c r="F90" s="66"/>
      <c r="G90" s="60"/>
      <c r="H90" s="63"/>
    </row>
    <row r="91" spans="1:8" ht="30" customHeight="1" x14ac:dyDescent="0.25">
      <c r="A91" s="66"/>
      <c r="B91" s="2" t="s">
        <v>582</v>
      </c>
      <c r="C91" s="1">
        <v>1</v>
      </c>
      <c r="D91" s="18">
        <v>2457.84</v>
      </c>
      <c r="E91" s="18">
        <v>2457.84</v>
      </c>
      <c r="F91" s="66"/>
      <c r="G91" s="60"/>
      <c r="H91" s="63"/>
    </row>
    <row r="92" spans="1:8" ht="30" customHeight="1" x14ac:dyDescent="0.25">
      <c r="A92" s="66"/>
      <c r="B92" s="2" t="s">
        <v>513</v>
      </c>
      <c r="C92" s="1">
        <v>1</v>
      </c>
      <c r="D92" s="18">
        <v>35456.400000000001</v>
      </c>
      <c r="E92" s="18">
        <v>35456.400000000001</v>
      </c>
      <c r="F92" s="66"/>
      <c r="G92" s="60"/>
      <c r="H92" s="63"/>
    </row>
    <row r="93" spans="1:8" ht="30" customHeight="1" x14ac:dyDescent="0.25">
      <c r="A93" s="66"/>
      <c r="B93" s="2" t="s">
        <v>583</v>
      </c>
      <c r="C93" s="1">
        <v>1</v>
      </c>
      <c r="D93" s="18">
        <v>8288.26</v>
      </c>
      <c r="E93" s="18">
        <v>8288.26</v>
      </c>
      <c r="F93" s="66"/>
      <c r="G93" s="60"/>
      <c r="H93" s="63"/>
    </row>
    <row r="94" spans="1:8" ht="30" customHeight="1" x14ac:dyDescent="0.25">
      <c r="A94" s="66"/>
      <c r="B94" s="2" t="s">
        <v>569</v>
      </c>
      <c r="C94" s="1">
        <v>1</v>
      </c>
      <c r="D94" s="18">
        <v>882</v>
      </c>
      <c r="E94" s="18">
        <v>882</v>
      </c>
      <c r="F94" s="66"/>
      <c r="G94" s="60"/>
      <c r="H94" s="63"/>
    </row>
    <row r="95" spans="1:8" ht="30" customHeight="1" x14ac:dyDescent="0.25">
      <c r="A95" s="67"/>
      <c r="B95" s="2" t="s">
        <v>511</v>
      </c>
      <c r="C95" s="1">
        <v>1</v>
      </c>
      <c r="D95" s="18">
        <v>1800</v>
      </c>
      <c r="E95" s="18">
        <v>1800</v>
      </c>
      <c r="F95" s="67"/>
      <c r="G95" s="60"/>
      <c r="H95" s="63"/>
    </row>
    <row r="96" spans="1:8" ht="30" customHeight="1" x14ac:dyDescent="0.25">
      <c r="A96" s="68" t="s">
        <v>525</v>
      </c>
      <c r="B96" s="2" t="s">
        <v>526</v>
      </c>
      <c r="C96" s="1">
        <v>15</v>
      </c>
      <c r="D96" s="18">
        <v>3629.8399999999992</v>
      </c>
      <c r="E96" s="18">
        <v>54447.599999999991</v>
      </c>
      <c r="F96" s="56">
        <f>SUM(E96:E104)</f>
        <v>806528.10000000033</v>
      </c>
      <c r="G96" s="59">
        <v>45040</v>
      </c>
      <c r="H96" s="62" t="s">
        <v>527</v>
      </c>
    </row>
    <row r="97" spans="1:8" ht="30" customHeight="1" x14ac:dyDescent="0.25">
      <c r="A97" s="66"/>
      <c r="B97" s="2" t="s">
        <v>528</v>
      </c>
      <c r="C97" s="1">
        <v>2</v>
      </c>
      <c r="D97" s="18">
        <v>7659.72</v>
      </c>
      <c r="E97" s="18">
        <v>15319.44</v>
      </c>
      <c r="F97" s="57"/>
      <c r="G97" s="60"/>
      <c r="H97" s="63"/>
    </row>
    <row r="98" spans="1:8" ht="30" customHeight="1" x14ac:dyDescent="0.25">
      <c r="A98" s="66"/>
      <c r="B98" s="2" t="s">
        <v>529</v>
      </c>
      <c r="C98" s="1">
        <v>2</v>
      </c>
      <c r="D98" s="18">
        <v>30675.72</v>
      </c>
      <c r="E98" s="18">
        <v>61351.44</v>
      </c>
      <c r="F98" s="57"/>
      <c r="G98" s="60"/>
      <c r="H98" s="63"/>
    </row>
    <row r="99" spans="1:8" ht="30" customHeight="1" x14ac:dyDescent="0.25">
      <c r="A99" s="66"/>
      <c r="B99" s="2" t="s">
        <v>530</v>
      </c>
      <c r="C99" s="1">
        <v>107</v>
      </c>
      <c r="D99" s="18">
        <v>3719.8424299065482</v>
      </c>
      <c r="E99" s="18">
        <v>398023.14000000065</v>
      </c>
      <c r="F99" s="57"/>
      <c r="G99" s="60"/>
      <c r="H99" s="63"/>
    </row>
    <row r="100" spans="1:8" ht="30" customHeight="1" x14ac:dyDescent="0.25">
      <c r="A100" s="66"/>
      <c r="B100" s="2" t="s">
        <v>531</v>
      </c>
      <c r="C100" s="1">
        <v>91</v>
      </c>
      <c r="D100" s="18">
        <v>1080</v>
      </c>
      <c r="E100" s="18">
        <v>98280</v>
      </c>
      <c r="F100" s="57"/>
      <c r="G100" s="60"/>
      <c r="H100" s="63"/>
    </row>
    <row r="101" spans="1:8" ht="30" customHeight="1" x14ac:dyDescent="0.25">
      <c r="A101" s="66"/>
      <c r="B101" s="2" t="s">
        <v>532</v>
      </c>
      <c r="C101" s="1">
        <v>2</v>
      </c>
      <c r="D101" s="18">
        <v>30675.72</v>
      </c>
      <c r="E101" s="18">
        <v>61351.44</v>
      </c>
      <c r="F101" s="57"/>
      <c r="G101" s="60"/>
      <c r="H101" s="63"/>
    </row>
    <row r="102" spans="1:8" ht="30" customHeight="1" x14ac:dyDescent="0.25">
      <c r="A102" s="66"/>
      <c r="B102" s="2" t="s">
        <v>533</v>
      </c>
      <c r="C102" s="1">
        <v>24</v>
      </c>
      <c r="D102" s="18">
        <v>3629.8399999999983</v>
      </c>
      <c r="E102" s="18">
        <v>87116.15999999996</v>
      </c>
      <c r="F102" s="57"/>
      <c r="G102" s="60"/>
      <c r="H102" s="63"/>
    </row>
    <row r="103" spans="1:8" ht="30" customHeight="1" x14ac:dyDescent="0.25">
      <c r="A103" s="66"/>
      <c r="B103" s="2" t="s">
        <v>534</v>
      </c>
      <c r="C103" s="1">
        <v>2</v>
      </c>
      <c r="D103" s="18">
        <v>7659.72</v>
      </c>
      <c r="E103" s="18">
        <v>15319.44</v>
      </c>
      <c r="F103" s="57"/>
      <c r="G103" s="60"/>
      <c r="H103" s="63"/>
    </row>
    <row r="104" spans="1:8" ht="30" customHeight="1" x14ac:dyDescent="0.25">
      <c r="A104" s="67"/>
      <c r="B104" s="2" t="s">
        <v>535</v>
      </c>
      <c r="C104" s="1">
        <v>2</v>
      </c>
      <c r="D104" s="18">
        <v>7659.72</v>
      </c>
      <c r="E104" s="18">
        <v>15319.44</v>
      </c>
      <c r="F104" s="58"/>
      <c r="G104" s="61"/>
      <c r="H104" s="64"/>
    </row>
    <row r="105" spans="1:8" ht="30" customHeight="1" x14ac:dyDescent="0.25">
      <c r="A105" s="1" t="s">
        <v>584</v>
      </c>
      <c r="B105" s="2" t="s">
        <v>492</v>
      </c>
      <c r="C105" s="1">
        <v>4</v>
      </c>
      <c r="D105" s="18">
        <v>12673.61</v>
      </c>
      <c r="E105" s="18">
        <v>50694.44</v>
      </c>
      <c r="F105" s="16">
        <f>E105</f>
        <v>50694.44</v>
      </c>
      <c r="G105" s="5">
        <v>45068</v>
      </c>
      <c r="H105" s="6" t="s">
        <v>45</v>
      </c>
    </row>
    <row r="106" spans="1:8" ht="30" customHeight="1" x14ac:dyDescent="0.25">
      <c r="A106" s="1" t="s">
        <v>525</v>
      </c>
      <c r="B106" s="2" t="s">
        <v>564</v>
      </c>
      <c r="C106" s="1">
        <v>1</v>
      </c>
      <c r="D106" s="18">
        <v>42398.57</v>
      </c>
      <c r="E106" s="18">
        <v>42398.57</v>
      </c>
      <c r="F106" s="16">
        <f>E106</f>
        <v>42398.57</v>
      </c>
      <c r="G106" s="5">
        <v>45069</v>
      </c>
      <c r="H106" s="6" t="s">
        <v>527</v>
      </c>
    </row>
    <row r="107" spans="1:8" ht="30" customHeight="1" x14ac:dyDescent="0.25">
      <c r="A107" s="68" t="s">
        <v>525</v>
      </c>
      <c r="B107" s="2" t="s">
        <v>526</v>
      </c>
      <c r="C107" s="1">
        <v>15</v>
      </c>
      <c r="D107" s="18">
        <v>2419.89</v>
      </c>
      <c r="E107" s="18">
        <v>36298.35</v>
      </c>
      <c r="F107" s="56">
        <f>SUM(E107:E115)</f>
        <v>537685.40000000072</v>
      </c>
      <c r="G107" s="59">
        <v>45069</v>
      </c>
      <c r="H107" s="62" t="s">
        <v>527</v>
      </c>
    </row>
    <row r="108" spans="1:8" ht="30" customHeight="1" x14ac:dyDescent="0.25">
      <c r="A108" s="66"/>
      <c r="B108" s="2" t="s">
        <v>528</v>
      </c>
      <c r="C108" s="1">
        <v>2</v>
      </c>
      <c r="D108" s="18">
        <v>5106.4799999999996</v>
      </c>
      <c r="E108" s="18">
        <v>10212.959999999999</v>
      </c>
      <c r="F108" s="57"/>
      <c r="G108" s="60"/>
      <c r="H108" s="63"/>
    </row>
    <row r="109" spans="1:8" ht="30" customHeight="1" x14ac:dyDescent="0.25">
      <c r="A109" s="66"/>
      <c r="B109" s="2" t="s">
        <v>529</v>
      </c>
      <c r="C109" s="1">
        <v>2</v>
      </c>
      <c r="D109" s="18">
        <v>20450.48</v>
      </c>
      <c r="E109" s="18">
        <v>40900.959999999999</v>
      </c>
      <c r="F109" s="57"/>
      <c r="G109" s="60"/>
      <c r="H109" s="63"/>
    </row>
    <row r="110" spans="1:8" ht="30" customHeight="1" x14ac:dyDescent="0.25">
      <c r="A110" s="66"/>
      <c r="B110" s="2" t="s">
        <v>530</v>
      </c>
      <c r="C110" s="1">
        <v>107</v>
      </c>
      <c r="D110" s="18">
        <v>2479.8916822429974</v>
      </c>
      <c r="E110" s="18">
        <v>265348.41000000073</v>
      </c>
      <c r="F110" s="57"/>
      <c r="G110" s="60"/>
      <c r="H110" s="63"/>
    </row>
    <row r="111" spans="1:8" ht="30" customHeight="1" x14ac:dyDescent="0.25">
      <c r="A111" s="66"/>
      <c r="B111" s="2" t="s">
        <v>531</v>
      </c>
      <c r="C111" s="1">
        <v>91</v>
      </c>
      <c r="D111" s="18">
        <v>720</v>
      </c>
      <c r="E111" s="18">
        <v>65520</v>
      </c>
      <c r="F111" s="57"/>
      <c r="G111" s="60"/>
      <c r="H111" s="63"/>
    </row>
    <row r="112" spans="1:8" ht="30" customHeight="1" x14ac:dyDescent="0.25">
      <c r="A112" s="66"/>
      <c r="B112" s="2" t="s">
        <v>532</v>
      </c>
      <c r="C112" s="1">
        <v>2</v>
      </c>
      <c r="D112" s="18">
        <v>20450.48</v>
      </c>
      <c r="E112" s="18">
        <v>40900.959999999999</v>
      </c>
      <c r="F112" s="57"/>
      <c r="G112" s="60"/>
      <c r="H112" s="63"/>
    </row>
    <row r="113" spans="1:8" ht="30" customHeight="1" x14ac:dyDescent="0.25">
      <c r="A113" s="66"/>
      <c r="B113" s="2" t="s">
        <v>533</v>
      </c>
      <c r="C113" s="1">
        <v>24</v>
      </c>
      <c r="D113" s="18">
        <v>2419.91</v>
      </c>
      <c r="E113" s="18">
        <v>58077.84</v>
      </c>
      <c r="F113" s="57"/>
      <c r="G113" s="60"/>
      <c r="H113" s="63"/>
    </row>
    <row r="114" spans="1:8" ht="30" customHeight="1" x14ac:dyDescent="0.25">
      <c r="A114" s="66"/>
      <c r="B114" s="2" t="s">
        <v>534</v>
      </c>
      <c r="C114" s="1">
        <v>2</v>
      </c>
      <c r="D114" s="18">
        <v>5106.4799999999996</v>
      </c>
      <c r="E114" s="18">
        <v>10212.959999999999</v>
      </c>
      <c r="F114" s="57"/>
      <c r="G114" s="60"/>
      <c r="H114" s="63"/>
    </row>
    <row r="115" spans="1:8" ht="30" customHeight="1" x14ac:dyDescent="0.25">
      <c r="A115" s="67"/>
      <c r="B115" s="2" t="s">
        <v>535</v>
      </c>
      <c r="C115" s="1">
        <v>2</v>
      </c>
      <c r="D115" s="18">
        <v>5106.4799999999996</v>
      </c>
      <c r="E115" s="18">
        <v>10212.959999999999</v>
      </c>
      <c r="F115" s="58"/>
      <c r="G115" s="61"/>
      <c r="H115" s="64"/>
    </row>
    <row r="116" spans="1:8" ht="30" customHeight="1" x14ac:dyDescent="0.25">
      <c r="A116" s="1" t="s">
        <v>585</v>
      </c>
      <c r="B116" s="2" t="s">
        <v>586</v>
      </c>
      <c r="C116" s="1">
        <v>2</v>
      </c>
      <c r="D116" s="18">
        <v>28000</v>
      </c>
      <c r="E116" s="18">
        <v>56000</v>
      </c>
      <c r="F116" s="16">
        <f>E116</f>
        <v>56000</v>
      </c>
      <c r="G116" s="5">
        <v>45069</v>
      </c>
      <c r="H116" s="6" t="s">
        <v>587</v>
      </c>
    </row>
    <row r="117" spans="1:8" ht="30" customHeight="1" x14ac:dyDescent="0.25">
      <c r="A117" s="68" t="s">
        <v>135</v>
      </c>
      <c r="B117" s="2" t="s">
        <v>588</v>
      </c>
      <c r="C117" s="1">
        <v>3</v>
      </c>
      <c r="D117" s="18">
        <v>9000</v>
      </c>
      <c r="E117" s="18">
        <v>27000</v>
      </c>
      <c r="F117" s="56">
        <f>SUM(E117:E121)</f>
        <v>187500</v>
      </c>
      <c r="G117" s="59">
        <v>45026</v>
      </c>
      <c r="H117" s="62" t="s">
        <v>589</v>
      </c>
    </row>
    <row r="118" spans="1:8" ht="30" customHeight="1" x14ac:dyDescent="0.25">
      <c r="A118" s="66"/>
      <c r="B118" s="2" t="s">
        <v>590</v>
      </c>
      <c r="C118" s="1">
        <v>3</v>
      </c>
      <c r="D118" s="18">
        <v>5500</v>
      </c>
      <c r="E118" s="18">
        <v>16500</v>
      </c>
      <c r="F118" s="57"/>
      <c r="G118" s="60"/>
      <c r="H118" s="63"/>
    </row>
    <row r="119" spans="1:8" ht="30" customHeight="1" x14ac:dyDescent="0.25">
      <c r="A119" s="66"/>
      <c r="B119" s="2" t="s">
        <v>591</v>
      </c>
      <c r="C119" s="1">
        <v>2</v>
      </c>
      <c r="D119" s="18">
        <v>42000</v>
      </c>
      <c r="E119" s="18">
        <v>84000</v>
      </c>
      <c r="F119" s="57"/>
      <c r="G119" s="60"/>
      <c r="H119" s="63"/>
    </row>
    <row r="120" spans="1:8" ht="30" customHeight="1" x14ac:dyDescent="0.25">
      <c r="A120" s="66"/>
      <c r="B120" s="2" t="s">
        <v>592</v>
      </c>
      <c r="C120" s="1">
        <v>3</v>
      </c>
      <c r="D120" s="18">
        <v>6000</v>
      </c>
      <c r="E120" s="18">
        <v>18000</v>
      </c>
      <c r="F120" s="57"/>
      <c r="G120" s="60"/>
      <c r="H120" s="63"/>
    </row>
    <row r="121" spans="1:8" ht="30" customHeight="1" x14ac:dyDescent="0.25">
      <c r="A121" s="67"/>
      <c r="B121" s="2" t="s">
        <v>593</v>
      </c>
      <c r="C121" s="1">
        <v>1</v>
      </c>
      <c r="D121" s="18">
        <v>42000</v>
      </c>
      <c r="E121" s="18">
        <v>42000</v>
      </c>
      <c r="F121" s="58"/>
      <c r="G121" s="61"/>
      <c r="H121" s="64"/>
    </row>
    <row r="122" spans="1:8" ht="30" customHeight="1" x14ac:dyDescent="0.25">
      <c r="A122" s="1" t="s">
        <v>594</v>
      </c>
      <c r="B122" s="2" t="s">
        <v>595</v>
      </c>
      <c r="C122" s="1">
        <v>5</v>
      </c>
      <c r="D122" s="18">
        <v>31200</v>
      </c>
      <c r="E122" s="18">
        <v>156000</v>
      </c>
      <c r="F122" s="16">
        <f>E122</f>
        <v>156000</v>
      </c>
      <c r="G122" s="5">
        <v>45099</v>
      </c>
      <c r="H122" s="6" t="s">
        <v>118</v>
      </c>
    </row>
    <row r="123" spans="1:8" ht="30" customHeight="1" x14ac:dyDescent="0.25">
      <c r="A123" s="1" t="s">
        <v>596</v>
      </c>
      <c r="B123" s="2" t="s">
        <v>597</v>
      </c>
      <c r="C123" s="1">
        <v>6</v>
      </c>
      <c r="D123" s="18">
        <v>4499</v>
      </c>
      <c r="E123" s="18">
        <v>26994</v>
      </c>
      <c r="F123" s="16">
        <f>E123</f>
        <v>26994</v>
      </c>
      <c r="G123" s="5">
        <v>45100</v>
      </c>
      <c r="H123" s="6" t="s">
        <v>598</v>
      </c>
    </row>
    <row r="124" spans="1:8" ht="30" customHeight="1" x14ac:dyDescent="0.25">
      <c r="A124" s="68" t="s">
        <v>565</v>
      </c>
      <c r="B124" s="2" t="s">
        <v>517</v>
      </c>
      <c r="C124" s="1">
        <v>1</v>
      </c>
      <c r="D124" s="18">
        <v>4140</v>
      </c>
      <c r="E124" s="18">
        <v>4140</v>
      </c>
      <c r="F124" s="56">
        <f>SUM(E124:E142)</f>
        <v>431274.98000000004</v>
      </c>
      <c r="G124" s="59">
        <v>45104</v>
      </c>
      <c r="H124" s="62" t="s">
        <v>566</v>
      </c>
    </row>
    <row r="125" spans="1:8" ht="30" customHeight="1" x14ac:dyDescent="0.25">
      <c r="A125" s="66"/>
      <c r="B125" s="2" t="s">
        <v>567</v>
      </c>
      <c r="C125" s="1">
        <v>8</v>
      </c>
      <c r="D125" s="18">
        <v>859.31999999999994</v>
      </c>
      <c r="E125" s="18">
        <v>6874.5599999999995</v>
      </c>
      <c r="F125" s="57"/>
      <c r="G125" s="60"/>
      <c r="H125" s="63"/>
    </row>
    <row r="126" spans="1:8" ht="30" customHeight="1" x14ac:dyDescent="0.25">
      <c r="A126" s="66"/>
      <c r="B126" s="2" t="s">
        <v>503</v>
      </c>
      <c r="C126" s="1">
        <v>10</v>
      </c>
      <c r="D126" s="18">
        <v>921.41000000000008</v>
      </c>
      <c r="E126" s="18">
        <v>9214.1</v>
      </c>
      <c r="F126" s="57"/>
      <c r="G126" s="60"/>
      <c r="H126" s="63"/>
    </row>
    <row r="127" spans="1:8" ht="30" customHeight="1" x14ac:dyDescent="0.25">
      <c r="A127" s="66"/>
      <c r="B127" s="2" t="s">
        <v>568</v>
      </c>
      <c r="C127" s="1">
        <v>2</v>
      </c>
      <c r="D127" s="18">
        <v>47305.38</v>
      </c>
      <c r="E127" s="18">
        <v>94610.76</v>
      </c>
      <c r="F127" s="57"/>
      <c r="G127" s="60"/>
      <c r="H127" s="63"/>
    </row>
    <row r="128" spans="1:8" ht="30" customHeight="1" x14ac:dyDescent="0.25">
      <c r="A128" s="66"/>
      <c r="B128" s="2" t="s">
        <v>515</v>
      </c>
      <c r="C128" s="1">
        <v>2</v>
      </c>
      <c r="D128" s="18">
        <v>115131.53</v>
      </c>
      <c r="E128" s="18">
        <v>230263.06</v>
      </c>
      <c r="F128" s="57"/>
      <c r="G128" s="60"/>
      <c r="H128" s="63"/>
    </row>
    <row r="129" spans="1:8" ht="30" customHeight="1" x14ac:dyDescent="0.25">
      <c r="A129" s="66"/>
      <c r="B129" s="2" t="s">
        <v>509</v>
      </c>
      <c r="C129" s="1">
        <v>2</v>
      </c>
      <c r="D129" s="18">
        <v>881.5</v>
      </c>
      <c r="E129" s="18">
        <v>1763</v>
      </c>
      <c r="F129" s="57"/>
      <c r="G129" s="60"/>
      <c r="H129" s="63"/>
    </row>
    <row r="130" spans="1:8" ht="30" customHeight="1" x14ac:dyDescent="0.25">
      <c r="A130" s="66"/>
      <c r="B130" s="2" t="s">
        <v>514</v>
      </c>
      <c r="C130" s="1">
        <v>2</v>
      </c>
      <c r="D130" s="18">
        <v>996</v>
      </c>
      <c r="E130" s="18">
        <v>1992</v>
      </c>
      <c r="F130" s="57"/>
      <c r="G130" s="60"/>
      <c r="H130" s="63"/>
    </row>
    <row r="131" spans="1:8" ht="30" customHeight="1" x14ac:dyDescent="0.25">
      <c r="A131" s="66"/>
      <c r="B131" s="2" t="s">
        <v>500</v>
      </c>
      <c r="C131" s="1">
        <v>2</v>
      </c>
      <c r="D131" s="18">
        <v>2457.84</v>
      </c>
      <c r="E131" s="18">
        <v>4915.68</v>
      </c>
      <c r="F131" s="57"/>
      <c r="G131" s="60"/>
      <c r="H131" s="63"/>
    </row>
    <row r="132" spans="1:8" ht="30" customHeight="1" x14ac:dyDescent="0.25">
      <c r="A132" s="66"/>
      <c r="B132" s="2" t="s">
        <v>516</v>
      </c>
      <c r="C132" s="1">
        <v>1</v>
      </c>
      <c r="D132" s="18">
        <v>1950</v>
      </c>
      <c r="E132" s="18">
        <v>1950</v>
      </c>
      <c r="F132" s="57"/>
      <c r="G132" s="60"/>
      <c r="H132" s="63"/>
    </row>
    <row r="133" spans="1:8" ht="30" customHeight="1" x14ac:dyDescent="0.25">
      <c r="A133" s="66"/>
      <c r="B133" s="2" t="s">
        <v>506</v>
      </c>
      <c r="C133" s="1">
        <v>1</v>
      </c>
      <c r="D133" s="18">
        <v>271.66000000000003</v>
      </c>
      <c r="E133" s="18">
        <v>271.66000000000003</v>
      </c>
      <c r="F133" s="57"/>
      <c r="G133" s="60"/>
      <c r="H133" s="63"/>
    </row>
    <row r="134" spans="1:8" ht="30" customHeight="1" x14ac:dyDescent="0.25">
      <c r="A134" s="66"/>
      <c r="B134" s="2" t="s">
        <v>501</v>
      </c>
      <c r="C134" s="1">
        <v>1</v>
      </c>
      <c r="D134" s="18">
        <v>1663.2</v>
      </c>
      <c r="E134" s="18">
        <v>1663.2</v>
      </c>
      <c r="F134" s="57"/>
      <c r="G134" s="60"/>
      <c r="H134" s="63"/>
    </row>
    <row r="135" spans="1:8" ht="30" customHeight="1" x14ac:dyDescent="0.25">
      <c r="A135" s="66"/>
      <c r="B135" s="2" t="s">
        <v>507</v>
      </c>
      <c r="C135" s="1">
        <v>1</v>
      </c>
      <c r="D135" s="18">
        <v>5460.84</v>
      </c>
      <c r="E135" s="18">
        <v>5460.84</v>
      </c>
      <c r="F135" s="57"/>
      <c r="G135" s="60"/>
      <c r="H135" s="63"/>
    </row>
    <row r="136" spans="1:8" ht="30" customHeight="1" x14ac:dyDescent="0.25">
      <c r="A136" s="66"/>
      <c r="B136" s="2" t="s">
        <v>508</v>
      </c>
      <c r="C136" s="1">
        <v>1</v>
      </c>
      <c r="D136" s="18">
        <v>2744.28</v>
      </c>
      <c r="E136" s="18">
        <v>2744.28</v>
      </c>
      <c r="F136" s="57"/>
      <c r="G136" s="60"/>
      <c r="H136" s="63"/>
    </row>
    <row r="137" spans="1:8" ht="30" customHeight="1" x14ac:dyDescent="0.25">
      <c r="A137" s="66"/>
      <c r="B137" s="2" t="s">
        <v>504</v>
      </c>
      <c r="C137" s="1">
        <v>1</v>
      </c>
      <c r="D137" s="18">
        <v>8288.26</v>
      </c>
      <c r="E137" s="18">
        <v>8288.26</v>
      </c>
      <c r="F137" s="57"/>
      <c r="G137" s="60"/>
      <c r="H137" s="63"/>
    </row>
    <row r="138" spans="1:8" ht="30" customHeight="1" x14ac:dyDescent="0.25">
      <c r="A138" s="66"/>
      <c r="B138" s="2" t="s">
        <v>513</v>
      </c>
      <c r="C138" s="1">
        <v>1</v>
      </c>
      <c r="D138" s="18">
        <v>35456.400000000001</v>
      </c>
      <c r="E138" s="18">
        <v>35456.400000000001</v>
      </c>
      <c r="F138" s="57"/>
      <c r="G138" s="60"/>
      <c r="H138" s="63"/>
    </row>
    <row r="139" spans="1:8" ht="30" customHeight="1" x14ac:dyDescent="0.25">
      <c r="A139" s="66"/>
      <c r="B139" s="2" t="s">
        <v>569</v>
      </c>
      <c r="C139" s="1">
        <v>1</v>
      </c>
      <c r="D139" s="18">
        <v>882</v>
      </c>
      <c r="E139" s="18">
        <v>882</v>
      </c>
      <c r="F139" s="57"/>
      <c r="G139" s="60"/>
      <c r="H139" s="63"/>
    </row>
    <row r="140" spans="1:8" ht="30" customHeight="1" x14ac:dyDescent="0.25">
      <c r="A140" s="66"/>
      <c r="B140" s="2" t="s">
        <v>511</v>
      </c>
      <c r="C140" s="1">
        <v>1</v>
      </c>
      <c r="D140" s="18">
        <v>1800</v>
      </c>
      <c r="E140" s="18">
        <v>1800</v>
      </c>
      <c r="F140" s="57"/>
      <c r="G140" s="60"/>
      <c r="H140" s="63"/>
    </row>
    <row r="141" spans="1:8" ht="30" customHeight="1" x14ac:dyDescent="0.25">
      <c r="A141" s="66"/>
      <c r="B141" s="2" t="s">
        <v>570</v>
      </c>
      <c r="C141" s="1">
        <v>1</v>
      </c>
      <c r="D141" s="18">
        <v>17785.18</v>
      </c>
      <c r="E141" s="18">
        <v>17785.18</v>
      </c>
      <c r="F141" s="57"/>
      <c r="G141" s="60"/>
      <c r="H141" s="63"/>
    </row>
    <row r="142" spans="1:8" ht="30" customHeight="1" x14ac:dyDescent="0.25">
      <c r="A142" s="67"/>
      <c r="B142" s="2" t="s">
        <v>510</v>
      </c>
      <c r="C142" s="1">
        <v>1</v>
      </c>
      <c r="D142" s="18">
        <v>1200</v>
      </c>
      <c r="E142" s="18">
        <v>1200</v>
      </c>
      <c r="F142" s="58"/>
      <c r="G142" s="61"/>
      <c r="H142" s="64"/>
    </row>
    <row r="143" spans="1:8" ht="30" customHeight="1" x14ac:dyDescent="0.25">
      <c r="A143" s="68" t="s">
        <v>565</v>
      </c>
      <c r="B143" s="2" t="s">
        <v>517</v>
      </c>
      <c r="C143" s="1">
        <v>1</v>
      </c>
      <c r="D143" s="18">
        <v>4140</v>
      </c>
      <c r="E143" s="18">
        <v>4140</v>
      </c>
      <c r="F143" s="56">
        <f>SUM(E143:E164)</f>
        <v>431274.98000000016</v>
      </c>
      <c r="G143" s="59">
        <v>45105</v>
      </c>
      <c r="H143" s="62" t="s">
        <v>288</v>
      </c>
    </row>
    <row r="144" spans="1:8" ht="30" customHeight="1" x14ac:dyDescent="0.25">
      <c r="A144" s="66"/>
      <c r="B144" s="2" t="s">
        <v>567</v>
      </c>
      <c r="C144" s="1">
        <v>8</v>
      </c>
      <c r="D144" s="18">
        <v>859.31999999999994</v>
      </c>
      <c r="E144" s="18">
        <v>6874.5599999999995</v>
      </c>
      <c r="F144" s="57"/>
      <c r="G144" s="60"/>
      <c r="H144" s="63"/>
    </row>
    <row r="145" spans="1:8" ht="30" customHeight="1" x14ac:dyDescent="0.25">
      <c r="A145" s="66"/>
      <c r="B145" s="2" t="s">
        <v>503</v>
      </c>
      <c r="C145" s="1">
        <v>10</v>
      </c>
      <c r="D145" s="18">
        <v>921.41000000000008</v>
      </c>
      <c r="E145" s="18">
        <v>9214.1</v>
      </c>
      <c r="F145" s="57"/>
      <c r="G145" s="60"/>
      <c r="H145" s="63"/>
    </row>
    <row r="146" spans="1:8" ht="30" customHeight="1" x14ac:dyDescent="0.25">
      <c r="A146" s="66"/>
      <c r="B146" s="2" t="s">
        <v>515</v>
      </c>
      <c r="C146" s="1">
        <v>2</v>
      </c>
      <c r="D146" s="18">
        <v>115131.53</v>
      </c>
      <c r="E146" s="18">
        <v>230263.06</v>
      </c>
      <c r="F146" s="57"/>
      <c r="G146" s="60"/>
      <c r="H146" s="63"/>
    </row>
    <row r="147" spans="1:8" ht="30" customHeight="1" x14ac:dyDescent="0.25">
      <c r="A147" s="66"/>
      <c r="B147" s="2" t="s">
        <v>509</v>
      </c>
      <c r="C147" s="1">
        <v>2</v>
      </c>
      <c r="D147" s="18">
        <v>881.5</v>
      </c>
      <c r="E147" s="18">
        <v>1763</v>
      </c>
      <c r="F147" s="57"/>
      <c r="G147" s="60"/>
      <c r="H147" s="63"/>
    </row>
    <row r="148" spans="1:8" ht="30" customHeight="1" x14ac:dyDescent="0.25">
      <c r="A148" s="66"/>
      <c r="B148" s="2" t="s">
        <v>516</v>
      </c>
      <c r="C148" s="1">
        <v>1</v>
      </c>
      <c r="D148" s="18">
        <v>1950</v>
      </c>
      <c r="E148" s="18">
        <v>1950</v>
      </c>
      <c r="F148" s="57"/>
      <c r="G148" s="60"/>
      <c r="H148" s="63"/>
    </row>
    <row r="149" spans="1:8" ht="30" customHeight="1" x14ac:dyDescent="0.25">
      <c r="A149" s="66"/>
      <c r="B149" s="2" t="s">
        <v>506</v>
      </c>
      <c r="C149" s="1">
        <v>1</v>
      </c>
      <c r="D149" s="18">
        <v>271.66000000000003</v>
      </c>
      <c r="E149" s="18">
        <v>271.66000000000003</v>
      </c>
      <c r="F149" s="57"/>
      <c r="G149" s="60"/>
      <c r="H149" s="63"/>
    </row>
    <row r="150" spans="1:8" ht="30" customHeight="1" x14ac:dyDescent="0.25">
      <c r="A150" s="66"/>
      <c r="B150" s="2" t="s">
        <v>501</v>
      </c>
      <c r="C150" s="1">
        <v>1</v>
      </c>
      <c r="D150" s="18">
        <v>1663.2</v>
      </c>
      <c r="E150" s="18">
        <v>1663.2</v>
      </c>
      <c r="F150" s="57"/>
      <c r="G150" s="60"/>
      <c r="H150" s="63"/>
    </row>
    <row r="151" spans="1:8" ht="30" customHeight="1" x14ac:dyDescent="0.25">
      <c r="A151" s="66"/>
      <c r="B151" s="2" t="s">
        <v>505</v>
      </c>
      <c r="C151" s="1">
        <v>1</v>
      </c>
      <c r="D151" s="18">
        <v>17785.18</v>
      </c>
      <c r="E151" s="18">
        <v>17785.18</v>
      </c>
      <c r="F151" s="57"/>
      <c r="G151" s="60"/>
      <c r="H151" s="63"/>
    </row>
    <row r="152" spans="1:8" ht="30" customHeight="1" x14ac:dyDescent="0.25">
      <c r="A152" s="66"/>
      <c r="B152" s="2" t="s">
        <v>508</v>
      </c>
      <c r="C152" s="1">
        <v>1</v>
      </c>
      <c r="D152" s="18">
        <v>2744.28</v>
      </c>
      <c r="E152" s="18">
        <v>2744.28</v>
      </c>
      <c r="F152" s="57"/>
      <c r="G152" s="60"/>
      <c r="H152" s="63"/>
    </row>
    <row r="153" spans="1:8" ht="30" customHeight="1" x14ac:dyDescent="0.25">
      <c r="A153" s="66"/>
      <c r="B153" s="2" t="s">
        <v>575</v>
      </c>
      <c r="C153" s="1">
        <v>1</v>
      </c>
      <c r="D153" s="18">
        <v>47305.38</v>
      </c>
      <c r="E153" s="18">
        <v>47305.38</v>
      </c>
      <c r="F153" s="57"/>
      <c r="G153" s="60"/>
      <c r="H153" s="63"/>
    </row>
    <row r="154" spans="1:8" ht="30" customHeight="1" x14ac:dyDescent="0.25">
      <c r="A154" s="66"/>
      <c r="B154" s="2" t="s">
        <v>576</v>
      </c>
      <c r="C154" s="1">
        <v>1</v>
      </c>
      <c r="D154" s="18">
        <v>47305.38</v>
      </c>
      <c r="E154" s="18">
        <v>47305.38</v>
      </c>
      <c r="F154" s="57"/>
      <c r="G154" s="60"/>
      <c r="H154" s="63"/>
    </row>
    <row r="155" spans="1:8" ht="30" customHeight="1" x14ac:dyDescent="0.25">
      <c r="A155" s="66"/>
      <c r="B155" s="2" t="s">
        <v>577</v>
      </c>
      <c r="C155" s="1">
        <v>1</v>
      </c>
      <c r="D155" s="18">
        <v>996</v>
      </c>
      <c r="E155" s="18">
        <v>996</v>
      </c>
      <c r="F155" s="57"/>
      <c r="G155" s="60"/>
      <c r="H155" s="63"/>
    </row>
    <row r="156" spans="1:8" ht="30" customHeight="1" x14ac:dyDescent="0.25">
      <c r="A156" s="66"/>
      <c r="B156" s="2" t="s">
        <v>578</v>
      </c>
      <c r="C156" s="1">
        <v>1</v>
      </c>
      <c r="D156" s="18">
        <v>996</v>
      </c>
      <c r="E156" s="18">
        <v>996</v>
      </c>
      <c r="F156" s="57"/>
      <c r="G156" s="60"/>
      <c r="H156" s="63"/>
    </row>
    <row r="157" spans="1:8" ht="30" customHeight="1" x14ac:dyDescent="0.25">
      <c r="A157" s="66"/>
      <c r="B157" s="2" t="s">
        <v>579</v>
      </c>
      <c r="C157" s="1">
        <v>1</v>
      </c>
      <c r="D157" s="18">
        <v>1200</v>
      </c>
      <c r="E157" s="18">
        <v>1200</v>
      </c>
      <c r="F157" s="57"/>
      <c r="G157" s="60"/>
      <c r="H157" s="63"/>
    </row>
    <row r="158" spans="1:8" ht="30" customHeight="1" x14ac:dyDescent="0.25">
      <c r="A158" s="66"/>
      <c r="B158" s="2" t="s">
        <v>580</v>
      </c>
      <c r="C158" s="1">
        <v>1</v>
      </c>
      <c r="D158" s="18">
        <v>5460.84</v>
      </c>
      <c r="E158" s="18">
        <v>5460.84</v>
      </c>
      <c r="F158" s="57"/>
      <c r="G158" s="60"/>
      <c r="H158" s="63"/>
    </row>
    <row r="159" spans="1:8" ht="30" customHeight="1" x14ac:dyDescent="0.25">
      <c r="A159" s="66"/>
      <c r="B159" s="2" t="s">
        <v>581</v>
      </c>
      <c r="C159" s="1">
        <v>1</v>
      </c>
      <c r="D159" s="18">
        <v>2457.84</v>
      </c>
      <c r="E159" s="18">
        <v>2457.84</v>
      </c>
      <c r="F159" s="57"/>
      <c r="G159" s="60"/>
      <c r="H159" s="63"/>
    </row>
    <row r="160" spans="1:8" ht="30" customHeight="1" x14ac:dyDescent="0.25">
      <c r="A160" s="66"/>
      <c r="B160" s="2" t="s">
        <v>582</v>
      </c>
      <c r="C160" s="1">
        <v>1</v>
      </c>
      <c r="D160" s="18">
        <v>2457.84</v>
      </c>
      <c r="E160" s="18">
        <v>2457.84</v>
      </c>
      <c r="F160" s="57"/>
      <c r="G160" s="60"/>
      <c r="H160" s="63"/>
    </row>
    <row r="161" spans="1:8" ht="30" customHeight="1" x14ac:dyDescent="0.25">
      <c r="A161" s="66"/>
      <c r="B161" s="2" t="s">
        <v>513</v>
      </c>
      <c r="C161" s="1">
        <v>1</v>
      </c>
      <c r="D161" s="18">
        <v>35456.400000000001</v>
      </c>
      <c r="E161" s="18">
        <v>35456.400000000001</v>
      </c>
      <c r="F161" s="57"/>
      <c r="G161" s="60"/>
      <c r="H161" s="63"/>
    </row>
    <row r="162" spans="1:8" ht="30" customHeight="1" x14ac:dyDescent="0.25">
      <c r="A162" s="66"/>
      <c r="B162" s="2" t="s">
        <v>583</v>
      </c>
      <c r="C162" s="1">
        <v>1</v>
      </c>
      <c r="D162" s="18">
        <v>8288.26</v>
      </c>
      <c r="E162" s="18">
        <v>8288.26</v>
      </c>
      <c r="F162" s="57"/>
      <c r="G162" s="60"/>
      <c r="H162" s="63"/>
    </row>
    <row r="163" spans="1:8" ht="30" customHeight="1" x14ac:dyDescent="0.25">
      <c r="A163" s="66"/>
      <c r="B163" s="2" t="s">
        <v>569</v>
      </c>
      <c r="C163" s="1">
        <v>1</v>
      </c>
      <c r="D163" s="18">
        <v>882</v>
      </c>
      <c r="E163" s="18">
        <v>882</v>
      </c>
      <c r="F163" s="57"/>
      <c r="G163" s="60"/>
      <c r="H163" s="63"/>
    </row>
    <row r="164" spans="1:8" ht="30" customHeight="1" x14ac:dyDescent="0.25">
      <c r="A164" s="67"/>
      <c r="B164" s="2" t="s">
        <v>511</v>
      </c>
      <c r="C164" s="1">
        <v>1</v>
      </c>
      <c r="D164" s="18">
        <v>1800</v>
      </c>
      <c r="E164" s="18">
        <v>1800</v>
      </c>
      <c r="F164" s="58"/>
      <c r="G164" s="61"/>
      <c r="H164" s="64"/>
    </row>
    <row r="165" spans="1:8" ht="30" customHeight="1" x14ac:dyDescent="0.25">
      <c r="A165" s="1" t="s">
        <v>599</v>
      </c>
      <c r="B165" s="2" t="s">
        <v>600</v>
      </c>
      <c r="C165" s="1">
        <v>6</v>
      </c>
      <c r="D165" s="18">
        <v>5160</v>
      </c>
      <c r="E165" s="18">
        <v>30960</v>
      </c>
      <c r="F165" s="16">
        <f>E165</f>
        <v>30960</v>
      </c>
      <c r="G165" s="5">
        <v>45106</v>
      </c>
      <c r="H165" s="6" t="s">
        <v>601</v>
      </c>
    </row>
    <row r="166" spans="1:8" ht="30" customHeight="1" x14ac:dyDescent="0.25">
      <c r="A166" s="68" t="s">
        <v>602</v>
      </c>
      <c r="B166" s="2" t="s">
        <v>603</v>
      </c>
      <c r="C166" s="1">
        <v>1</v>
      </c>
      <c r="D166" s="18">
        <v>86074</v>
      </c>
      <c r="E166" s="18">
        <v>86074</v>
      </c>
      <c r="F166" s="56">
        <f>SUM(E166:E185)</f>
        <v>1182840</v>
      </c>
      <c r="G166" s="59">
        <v>45124</v>
      </c>
      <c r="H166" s="62" t="s">
        <v>604</v>
      </c>
    </row>
    <row r="167" spans="1:8" ht="30" customHeight="1" x14ac:dyDescent="0.25">
      <c r="A167" s="66"/>
      <c r="B167" s="2" t="s">
        <v>605</v>
      </c>
      <c r="C167" s="1">
        <v>1</v>
      </c>
      <c r="D167" s="18">
        <v>14192</v>
      </c>
      <c r="E167" s="18">
        <v>14192</v>
      </c>
      <c r="F167" s="57"/>
      <c r="G167" s="60"/>
      <c r="H167" s="63"/>
    </row>
    <row r="168" spans="1:8" ht="30" customHeight="1" x14ac:dyDescent="0.25">
      <c r="A168" s="66"/>
      <c r="B168" s="2" t="s">
        <v>606</v>
      </c>
      <c r="C168" s="1">
        <v>6</v>
      </c>
      <c r="D168" s="18">
        <v>3000</v>
      </c>
      <c r="E168" s="18">
        <v>18000</v>
      </c>
      <c r="F168" s="57"/>
      <c r="G168" s="60"/>
      <c r="H168" s="63"/>
    </row>
    <row r="169" spans="1:8" ht="30" customHeight="1" x14ac:dyDescent="0.25">
      <c r="A169" s="66"/>
      <c r="B169" s="2" t="s">
        <v>607</v>
      </c>
      <c r="C169" s="1">
        <v>12</v>
      </c>
      <c r="D169" s="18">
        <v>3900</v>
      </c>
      <c r="E169" s="18">
        <v>46800</v>
      </c>
      <c r="F169" s="57"/>
      <c r="G169" s="60"/>
      <c r="H169" s="63"/>
    </row>
    <row r="170" spans="1:8" ht="30" customHeight="1" x14ac:dyDescent="0.25">
      <c r="A170" s="66"/>
      <c r="B170" s="2" t="s">
        <v>608</v>
      </c>
      <c r="C170" s="1">
        <v>1</v>
      </c>
      <c r="D170" s="18">
        <v>14192</v>
      </c>
      <c r="E170" s="18">
        <v>14192</v>
      </c>
      <c r="F170" s="57"/>
      <c r="G170" s="60"/>
      <c r="H170" s="63"/>
    </row>
    <row r="171" spans="1:8" ht="30" customHeight="1" x14ac:dyDescent="0.25">
      <c r="A171" s="66"/>
      <c r="B171" s="2" t="s">
        <v>609</v>
      </c>
      <c r="C171" s="1">
        <v>1</v>
      </c>
      <c r="D171" s="18">
        <v>14192</v>
      </c>
      <c r="E171" s="18">
        <v>14192</v>
      </c>
      <c r="F171" s="57"/>
      <c r="G171" s="60"/>
      <c r="H171" s="63"/>
    </row>
    <row r="172" spans="1:8" ht="30" customHeight="1" x14ac:dyDescent="0.25">
      <c r="A172" s="66"/>
      <c r="B172" s="2" t="s">
        <v>610</v>
      </c>
      <c r="C172" s="1">
        <v>1</v>
      </c>
      <c r="D172" s="18">
        <v>14192</v>
      </c>
      <c r="E172" s="18">
        <v>14192</v>
      </c>
      <c r="F172" s="57"/>
      <c r="G172" s="60"/>
      <c r="H172" s="63"/>
    </row>
    <row r="173" spans="1:8" ht="30" customHeight="1" x14ac:dyDescent="0.25">
      <c r="A173" s="66"/>
      <c r="B173" s="2" t="s">
        <v>611</v>
      </c>
      <c r="C173" s="1">
        <v>1</v>
      </c>
      <c r="D173" s="18">
        <v>14192</v>
      </c>
      <c r="E173" s="18">
        <v>14192</v>
      </c>
      <c r="F173" s="57"/>
      <c r="G173" s="60"/>
      <c r="H173" s="63"/>
    </row>
    <row r="174" spans="1:8" ht="30" customHeight="1" x14ac:dyDescent="0.25">
      <c r="A174" s="66"/>
      <c r="B174" s="2" t="s">
        <v>612</v>
      </c>
      <c r="C174" s="1">
        <v>1</v>
      </c>
      <c r="D174" s="18">
        <v>14192</v>
      </c>
      <c r="E174" s="18">
        <v>14192</v>
      </c>
      <c r="F174" s="57"/>
      <c r="G174" s="60"/>
      <c r="H174" s="63"/>
    </row>
    <row r="175" spans="1:8" ht="30" customHeight="1" x14ac:dyDescent="0.25">
      <c r="A175" s="66"/>
      <c r="B175" s="2" t="s">
        <v>613</v>
      </c>
      <c r="C175" s="1">
        <v>1</v>
      </c>
      <c r="D175" s="18">
        <v>86074</v>
      </c>
      <c r="E175" s="18">
        <v>86074</v>
      </c>
      <c r="F175" s="57"/>
      <c r="G175" s="60"/>
      <c r="H175" s="63"/>
    </row>
    <row r="176" spans="1:8" ht="30" customHeight="1" x14ac:dyDescent="0.25">
      <c r="A176" s="66"/>
      <c r="B176" s="2" t="s">
        <v>614</v>
      </c>
      <c r="C176" s="1">
        <v>1</v>
      </c>
      <c r="D176" s="18">
        <v>86074</v>
      </c>
      <c r="E176" s="18">
        <v>86074</v>
      </c>
      <c r="F176" s="57"/>
      <c r="G176" s="60"/>
      <c r="H176" s="63"/>
    </row>
    <row r="177" spans="1:8" ht="30" customHeight="1" x14ac:dyDescent="0.25">
      <c r="A177" s="66"/>
      <c r="B177" s="2" t="s">
        <v>615</v>
      </c>
      <c r="C177" s="1">
        <v>1</v>
      </c>
      <c r="D177" s="18">
        <v>86074</v>
      </c>
      <c r="E177" s="18">
        <v>86074</v>
      </c>
      <c r="F177" s="57"/>
      <c r="G177" s="60"/>
      <c r="H177" s="63"/>
    </row>
    <row r="178" spans="1:8" ht="30" customHeight="1" x14ac:dyDescent="0.25">
      <c r="A178" s="66"/>
      <c r="B178" s="2" t="s">
        <v>616</v>
      </c>
      <c r="C178" s="1">
        <v>1</v>
      </c>
      <c r="D178" s="18">
        <v>86074</v>
      </c>
      <c r="E178" s="18">
        <v>86074</v>
      </c>
      <c r="F178" s="57"/>
      <c r="G178" s="60"/>
      <c r="H178" s="63"/>
    </row>
    <row r="179" spans="1:8" ht="30" customHeight="1" x14ac:dyDescent="0.25">
      <c r="A179" s="66"/>
      <c r="B179" s="2" t="s">
        <v>617</v>
      </c>
      <c r="C179" s="1">
        <v>1</v>
      </c>
      <c r="D179" s="18">
        <v>86074</v>
      </c>
      <c r="E179" s="18">
        <v>86074</v>
      </c>
      <c r="F179" s="57"/>
      <c r="G179" s="60"/>
      <c r="H179" s="63"/>
    </row>
    <row r="180" spans="1:8" ht="30" customHeight="1" x14ac:dyDescent="0.25">
      <c r="A180" s="66"/>
      <c r="B180" s="2" t="s">
        <v>618</v>
      </c>
      <c r="C180" s="1">
        <v>1</v>
      </c>
      <c r="D180" s="18">
        <v>86074</v>
      </c>
      <c r="E180" s="18">
        <v>86074</v>
      </c>
      <c r="F180" s="57"/>
      <c r="G180" s="60"/>
      <c r="H180" s="63"/>
    </row>
    <row r="181" spans="1:8" ht="30" customHeight="1" x14ac:dyDescent="0.25">
      <c r="A181" s="66"/>
      <c r="B181" s="2" t="s">
        <v>619</v>
      </c>
      <c r="C181" s="1">
        <v>1</v>
      </c>
      <c r="D181" s="18">
        <v>86074</v>
      </c>
      <c r="E181" s="18">
        <v>86074</v>
      </c>
      <c r="F181" s="57"/>
      <c r="G181" s="60"/>
      <c r="H181" s="63"/>
    </row>
    <row r="182" spans="1:8" ht="30" customHeight="1" x14ac:dyDescent="0.25">
      <c r="A182" s="66"/>
      <c r="B182" s="2" t="s">
        <v>620</v>
      </c>
      <c r="C182" s="1">
        <v>1</v>
      </c>
      <c r="D182" s="18">
        <v>86074</v>
      </c>
      <c r="E182" s="18">
        <v>86074</v>
      </c>
      <c r="F182" s="57"/>
      <c r="G182" s="60"/>
      <c r="H182" s="63"/>
    </row>
    <row r="183" spans="1:8" ht="30" customHeight="1" x14ac:dyDescent="0.25">
      <c r="A183" s="66"/>
      <c r="B183" s="2" t="s">
        <v>621</v>
      </c>
      <c r="C183" s="1">
        <v>1</v>
      </c>
      <c r="D183" s="18">
        <v>86074</v>
      </c>
      <c r="E183" s="18">
        <v>86074</v>
      </c>
      <c r="F183" s="57"/>
      <c r="G183" s="60"/>
      <c r="H183" s="63"/>
    </row>
    <row r="184" spans="1:8" ht="30" customHeight="1" x14ac:dyDescent="0.25">
      <c r="A184" s="66"/>
      <c r="B184" s="2" t="s">
        <v>622</v>
      </c>
      <c r="C184" s="1">
        <v>1</v>
      </c>
      <c r="D184" s="18">
        <v>86074</v>
      </c>
      <c r="E184" s="18">
        <v>86074</v>
      </c>
      <c r="F184" s="57"/>
      <c r="G184" s="60"/>
      <c r="H184" s="63"/>
    </row>
    <row r="185" spans="1:8" ht="30" customHeight="1" x14ac:dyDescent="0.25">
      <c r="A185" s="67"/>
      <c r="B185" s="2" t="s">
        <v>623</v>
      </c>
      <c r="C185" s="1">
        <v>1</v>
      </c>
      <c r="D185" s="18">
        <v>86074</v>
      </c>
      <c r="E185" s="18">
        <v>86074</v>
      </c>
      <c r="F185" s="58"/>
      <c r="G185" s="61"/>
      <c r="H185" s="64"/>
    </row>
    <row r="186" spans="1:8" ht="30" customHeight="1" x14ac:dyDescent="0.25">
      <c r="A186" s="68" t="s">
        <v>565</v>
      </c>
      <c r="B186" s="2" t="s">
        <v>517</v>
      </c>
      <c r="C186" s="1">
        <v>1</v>
      </c>
      <c r="D186" s="18">
        <v>4140</v>
      </c>
      <c r="E186" s="18">
        <v>4140</v>
      </c>
      <c r="F186" s="56">
        <f>SUM(E186:E204)</f>
        <v>382636.77500000002</v>
      </c>
      <c r="G186" s="59">
        <v>45141</v>
      </c>
      <c r="H186" s="62" t="s">
        <v>288</v>
      </c>
    </row>
    <row r="187" spans="1:8" ht="30" customHeight="1" x14ac:dyDescent="0.25">
      <c r="A187" s="66"/>
      <c r="B187" s="2" t="s">
        <v>567</v>
      </c>
      <c r="C187" s="1">
        <v>8</v>
      </c>
      <c r="D187" s="18">
        <v>859.31999999999994</v>
      </c>
      <c r="E187" s="18">
        <v>6874.5599999999995</v>
      </c>
      <c r="F187" s="57"/>
      <c r="G187" s="60"/>
      <c r="H187" s="63"/>
    </row>
    <row r="188" spans="1:8" ht="30" customHeight="1" x14ac:dyDescent="0.25">
      <c r="A188" s="66"/>
      <c r="B188" s="2" t="s">
        <v>503</v>
      </c>
      <c r="C188" s="1">
        <v>10</v>
      </c>
      <c r="D188" s="18">
        <v>921.41000000000008</v>
      </c>
      <c r="E188" s="18">
        <v>9214.1</v>
      </c>
      <c r="F188" s="57"/>
      <c r="G188" s="60"/>
      <c r="H188" s="63"/>
    </row>
    <row r="189" spans="1:8" ht="30" customHeight="1" x14ac:dyDescent="0.25">
      <c r="A189" s="66"/>
      <c r="B189" s="2" t="s">
        <v>568</v>
      </c>
      <c r="C189" s="1">
        <v>2</v>
      </c>
      <c r="D189" s="18">
        <v>47305.38</v>
      </c>
      <c r="E189" s="18">
        <v>94610.76</v>
      </c>
      <c r="F189" s="57"/>
      <c r="G189" s="60"/>
      <c r="H189" s="63"/>
    </row>
    <row r="190" spans="1:8" ht="30" customHeight="1" x14ac:dyDescent="0.25">
      <c r="A190" s="66"/>
      <c r="B190" s="2" t="s">
        <v>515</v>
      </c>
      <c r="C190" s="1">
        <v>2</v>
      </c>
      <c r="D190" s="18">
        <v>90812.427499999991</v>
      </c>
      <c r="E190" s="18">
        <v>181624.85499999998</v>
      </c>
      <c r="F190" s="57"/>
      <c r="G190" s="60"/>
      <c r="H190" s="63"/>
    </row>
    <row r="191" spans="1:8" ht="30" customHeight="1" x14ac:dyDescent="0.25">
      <c r="A191" s="66"/>
      <c r="B191" s="2" t="s">
        <v>509</v>
      </c>
      <c r="C191" s="1">
        <v>2</v>
      </c>
      <c r="D191" s="18">
        <v>881.5</v>
      </c>
      <c r="E191" s="18">
        <v>1763</v>
      </c>
      <c r="F191" s="57"/>
      <c r="G191" s="60"/>
      <c r="H191" s="63"/>
    </row>
    <row r="192" spans="1:8" ht="30" customHeight="1" x14ac:dyDescent="0.25">
      <c r="A192" s="66"/>
      <c r="B192" s="2" t="s">
        <v>514</v>
      </c>
      <c r="C192" s="1">
        <v>2</v>
      </c>
      <c r="D192" s="18">
        <v>996</v>
      </c>
      <c r="E192" s="18">
        <v>1992</v>
      </c>
      <c r="F192" s="57"/>
      <c r="G192" s="60"/>
      <c r="H192" s="63"/>
    </row>
    <row r="193" spans="1:8" ht="30" customHeight="1" x14ac:dyDescent="0.25">
      <c r="A193" s="66"/>
      <c r="B193" s="2" t="s">
        <v>500</v>
      </c>
      <c r="C193" s="1">
        <v>2</v>
      </c>
      <c r="D193" s="18">
        <v>2457.84</v>
      </c>
      <c r="E193" s="18">
        <v>4915.68</v>
      </c>
      <c r="F193" s="57"/>
      <c r="G193" s="60"/>
      <c r="H193" s="63"/>
    </row>
    <row r="194" spans="1:8" ht="30" customHeight="1" x14ac:dyDescent="0.25">
      <c r="A194" s="66"/>
      <c r="B194" s="2" t="s">
        <v>516</v>
      </c>
      <c r="C194" s="1">
        <v>1</v>
      </c>
      <c r="D194" s="18">
        <v>1950</v>
      </c>
      <c r="E194" s="18">
        <v>1950</v>
      </c>
      <c r="F194" s="57"/>
      <c r="G194" s="60"/>
      <c r="H194" s="63"/>
    </row>
    <row r="195" spans="1:8" ht="30" customHeight="1" x14ac:dyDescent="0.25">
      <c r="A195" s="66"/>
      <c r="B195" s="2" t="s">
        <v>506</v>
      </c>
      <c r="C195" s="1">
        <v>1</v>
      </c>
      <c r="D195" s="18">
        <v>271.66000000000003</v>
      </c>
      <c r="E195" s="18">
        <v>271.66000000000003</v>
      </c>
      <c r="F195" s="57"/>
      <c r="G195" s="60"/>
      <c r="H195" s="63"/>
    </row>
    <row r="196" spans="1:8" ht="30" customHeight="1" x14ac:dyDescent="0.25">
      <c r="A196" s="66"/>
      <c r="B196" s="2" t="s">
        <v>501</v>
      </c>
      <c r="C196" s="1">
        <v>1</v>
      </c>
      <c r="D196" s="18">
        <v>1663.2</v>
      </c>
      <c r="E196" s="18">
        <v>1663.2</v>
      </c>
      <c r="F196" s="57"/>
      <c r="G196" s="60"/>
      <c r="H196" s="63"/>
    </row>
    <row r="197" spans="1:8" ht="30" customHeight="1" x14ac:dyDescent="0.25">
      <c r="A197" s="66"/>
      <c r="B197" s="2" t="s">
        <v>505</v>
      </c>
      <c r="C197" s="1">
        <v>1</v>
      </c>
      <c r="D197" s="18">
        <v>17785.18</v>
      </c>
      <c r="E197" s="18">
        <v>17785.18</v>
      </c>
      <c r="F197" s="57"/>
      <c r="G197" s="60"/>
      <c r="H197" s="63"/>
    </row>
    <row r="198" spans="1:8" ht="30" customHeight="1" x14ac:dyDescent="0.25">
      <c r="A198" s="66"/>
      <c r="B198" s="2" t="s">
        <v>571</v>
      </c>
      <c r="C198" s="1">
        <v>1</v>
      </c>
      <c r="D198" s="18">
        <v>1200</v>
      </c>
      <c r="E198" s="18">
        <v>1200</v>
      </c>
      <c r="F198" s="57"/>
      <c r="G198" s="60"/>
      <c r="H198" s="63"/>
    </row>
    <row r="199" spans="1:8" ht="30" customHeight="1" x14ac:dyDescent="0.25">
      <c r="A199" s="66"/>
      <c r="B199" s="2" t="s">
        <v>507</v>
      </c>
      <c r="C199" s="1">
        <v>1</v>
      </c>
      <c r="D199" s="18">
        <v>5460.84</v>
      </c>
      <c r="E199" s="18">
        <v>5460.84</v>
      </c>
      <c r="F199" s="57"/>
      <c r="G199" s="60"/>
      <c r="H199" s="63"/>
    </row>
    <row r="200" spans="1:8" ht="30" customHeight="1" x14ac:dyDescent="0.25">
      <c r="A200" s="66"/>
      <c r="B200" s="2" t="s">
        <v>508</v>
      </c>
      <c r="C200" s="1">
        <v>1</v>
      </c>
      <c r="D200" s="18">
        <v>2744.28</v>
      </c>
      <c r="E200" s="18">
        <v>2744.28</v>
      </c>
      <c r="F200" s="57"/>
      <c r="G200" s="60"/>
      <c r="H200" s="63"/>
    </row>
    <row r="201" spans="1:8" ht="30" customHeight="1" x14ac:dyDescent="0.25">
      <c r="A201" s="66"/>
      <c r="B201" s="2" t="s">
        <v>572</v>
      </c>
      <c r="C201" s="1">
        <v>1</v>
      </c>
      <c r="D201" s="18">
        <v>35456.400000000001</v>
      </c>
      <c r="E201" s="18">
        <v>35456.400000000001</v>
      </c>
      <c r="F201" s="57"/>
      <c r="G201" s="60"/>
      <c r="H201" s="63"/>
    </row>
    <row r="202" spans="1:8" ht="30" customHeight="1" x14ac:dyDescent="0.25">
      <c r="A202" s="66"/>
      <c r="B202" s="2" t="s">
        <v>504</v>
      </c>
      <c r="C202" s="1">
        <v>1</v>
      </c>
      <c r="D202" s="18">
        <v>8288.26</v>
      </c>
      <c r="E202" s="18">
        <v>8288.26</v>
      </c>
      <c r="F202" s="57"/>
      <c r="G202" s="60"/>
      <c r="H202" s="63"/>
    </row>
    <row r="203" spans="1:8" ht="30" customHeight="1" x14ac:dyDescent="0.25">
      <c r="A203" s="66"/>
      <c r="B203" s="2" t="s">
        <v>573</v>
      </c>
      <c r="C203" s="1">
        <v>1</v>
      </c>
      <c r="D203" s="18">
        <v>882</v>
      </c>
      <c r="E203" s="18">
        <v>882</v>
      </c>
      <c r="F203" s="57"/>
      <c r="G203" s="60"/>
      <c r="H203" s="63"/>
    </row>
    <row r="204" spans="1:8" ht="30" customHeight="1" x14ac:dyDescent="0.25">
      <c r="A204" s="67"/>
      <c r="B204" s="2" t="s">
        <v>574</v>
      </c>
      <c r="C204" s="1">
        <v>1</v>
      </c>
      <c r="D204" s="18">
        <v>1800</v>
      </c>
      <c r="E204" s="18">
        <v>1800</v>
      </c>
      <c r="F204" s="58"/>
      <c r="G204" s="61"/>
      <c r="H204" s="64"/>
    </row>
    <row r="205" spans="1:8" ht="30" customHeight="1" x14ac:dyDescent="0.25">
      <c r="A205" s="1" t="s">
        <v>525</v>
      </c>
      <c r="B205" s="2" t="s">
        <v>532</v>
      </c>
      <c r="C205" s="1">
        <v>2</v>
      </c>
      <c r="D205" s="18">
        <v>69124</v>
      </c>
      <c r="E205" s="18">
        <v>138248</v>
      </c>
      <c r="F205" s="4">
        <f>E205</f>
        <v>138248</v>
      </c>
      <c r="G205" s="5">
        <v>45131</v>
      </c>
      <c r="H205" s="6" t="s">
        <v>527</v>
      </c>
    </row>
    <row r="206" spans="1:8" ht="30" customHeight="1" x14ac:dyDescent="0.25">
      <c r="A206" s="1" t="s">
        <v>624</v>
      </c>
      <c r="B206" s="2" t="s">
        <v>625</v>
      </c>
      <c r="C206" s="1">
        <v>4</v>
      </c>
      <c r="D206" s="18">
        <v>2150</v>
      </c>
      <c r="E206" s="18">
        <v>8600</v>
      </c>
      <c r="F206" s="4">
        <f t="shared" ref="F206:F217" si="1">E206</f>
        <v>8600</v>
      </c>
      <c r="G206" s="5">
        <v>45140</v>
      </c>
      <c r="H206" s="6" t="s">
        <v>626</v>
      </c>
    </row>
    <row r="207" spans="1:8" ht="30" customHeight="1" x14ac:dyDescent="0.25">
      <c r="A207" s="1" t="s">
        <v>594</v>
      </c>
      <c r="B207" s="2" t="s">
        <v>595</v>
      </c>
      <c r="C207" s="1">
        <v>3</v>
      </c>
      <c r="D207" s="18">
        <v>31200</v>
      </c>
      <c r="E207" s="18">
        <v>93600</v>
      </c>
      <c r="F207" s="4">
        <f t="shared" si="1"/>
        <v>93600</v>
      </c>
      <c r="G207" s="5">
        <v>45147</v>
      </c>
      <c r="H207" s="6" t="s">
        <v>118</v>
      </c>
    </row>
    <row r="208" spans="1:8" ht="30" customHeight="1" x14ac:dyDescent="0.25">
      <c r="A208" s="1" t="s">
        <v>627</v>
      </c>
      <c r="B208" s="2" t="s">
        <v>628</v>
      </c>
      <c r="C208" s="1">
        <v>5</v>
      </c>
      <c r="D208" s="18">
        <v>10000</v>
      </c>
      <c r="E208" s="18">
        <v>50000</v>
      </c>
      <c r="F208" s="4">
        <f t="shared" si="1"/>
        <v>50000</v>
      </c>
      <c r="G208" s="5">
        <v>45167</v>
      </c>
      <c r="H208" s="6" t="s">
        <v>629</v>
      </c>
    </row>
    <row r="209" spans="1:8" ht="30" customHeight="1" x14ac:dyDescent="0.25">
      <c r="A209" s="1" t="s">
        <v>548</v>
      </c>
      <c r="B209" s="2" t="s">
        <v>549</v>
      </c>
      <c r="C209" s="1">
        <v>8</v>
      </c>
      <c r="D209" s="18">
        <v>28999</v>
      </c>
      <c r="E209" s="18">
        <v>231992</v>
      </c>
      <c r="F209" s="4">
        <f t="shared" si="1"/>
        <v>231992</v>
      </c>
      <c r="G209" s="5">
        <v>45169</v>
      </c>
      <c r="H209" s="6" t="s">
        <v>630</v>
      </c>
    </row>
    <row r="210" spans="1:8" ht="30" customHeight="1" x14ac:dyDescent="0.25">
      <c r="A210" s="1" t="s">
        <v>585</v>
      </c>
      <c r="B210" s="2" t="s">
        <v>631</v>
      </c>
      <c r="C210" s="1">
        <v>2</v>
      </c>
      <c r="D210" s="18">
        <v>37500</v>
      </c>
      <c r="E210" s="18">
        <v>75000</v>
      </c>
      <c r="F210" s="4">
        <f t="shared" si="1"/>
        <v>75000</v>
      </c>
      <c r="G210" s="5">
        <v>45175</v>
      </c>
      <c r="H210" s="6" t="s">
        <v>632</v>
      </c>
    </row>
    <row r="211" spans="1:8" ht="30" customHeight="1" x14ac:dyDescent="0.25">
      <c r="A211" s="1" t="s">
        <v>584</v>
      </c>
      <c r="B211" s="2" t="s">
        <v>633</v>
      </c>
      <c r="C211" s="1">
        <v>1</v>
      </c>
      <c r="D211" s="18">
        <v>8576</v>
      </c>
      <c r="E211" s="18">
        <v>8576</v>
      </c>
      <c r="F211" s="4">
        <f t="shared" si="1"/>
        <v>8576</v>
      </c>
      <c r="G211" s="5">
        <v>45175</v>
      </c>
      <c r="H211" s="6" t="s">
        <v>45</v>
      </c>
    </row>
    <row r="212" spans="1:8" ht="30" customHeight="1" x14ac:dyDescent="0.25">
      <c r="A212" s="1" t="s">
        <v>634</v>
      </c>
      <c r="B212" s="2" t="s">
        <v>635</v>
      </c>
      <c r="C212" s="1">
        <v>7</v>
      </c>
      <c r="D212" s="18">
        <v>7443.39</v>
      </c>
      <c r="E212" s="18">
        <v>52103.73</v>
      </c>
      <c r="F212" s="4">
        <f t="shared" si="1"/>
        <v>52103.73</v>
      </c>
      <c r="G212" s="5">
        <v>45139</v>
      </c>
      <c r="H212" s="6" t="s">
        <v>636</v>
      </c>
    </row>
    <row r="213" spans="1:8" ht="30" customHeight="1" x14ac:dyDescent="0.25">
      <c r="A213" s="1" t="s">
        <v>565</v>
      </c>
      <c r="B213" s="2" t="s">
        <v>515</v>
      </c>
      <c r="C213" s="1">
        <v>2</v>
      </c>
      <c r="D213" s="18">
        <v>48638.205000000002</v>
      </c>
      <c r="E213" s="18">
        <v>97276.41</v>
      </c>
      <c r="F213" s="4">
        <f t="shared" si="1"/>
        <v>97276.41</v>
      </c>
      <c r="G213" s="5">
        <v>45191</v>
      </c>
      <c r="H213" s="6" t="s">
        <v>288</v>
      </c>
    </row>
    <row r="214" spans="1:8" ht="30" customHeight="1" x14ac:dyDescent="0.25">
      <c r="A214" s="1" t="s">
        <v>594</v>
      </c>
      <c r="B214" s="2" t="s">
        <v>637</v>
      </c>
      <c r="C214" s="1">
        <v>10</v>
      </c>
      <c r="D214" s="18">
        <v>38200</v>
      </c>
      <c r="E214" s="18">
        <v>382000</v>
      </c>
      <c r="F214" s="4">
        <f t="shared" si="1"/>
        <v>382000</v>
      </c>
      <c r="G214" s="5">
        <v>45194</v>
      </c>
      <c r="H214" s="6" t="s">
        <v>51</v>
      </c>
    </row>
    <row r="215" spans="1:8" ht="30" customHeight="1" x14ac:dyDescent="0.25">
      <c r="A215" s="1" t="s">
        <v>638</v>
      </c>
      <c r="B215" s="2" t="s">
        <v>639</v>
      </c>
      <c r="C215" s="1">
        <v>3</v>
      </c>
      <c r="D215" s="18">
        <v>2598</v>
      </c>
      <c r="E215" s="18">
        <v>7794</v>
      </c>
      <c r="F215" s="4">
        <f t="shared" si="1"/>
        <v>7794</v>
      </c>
      <c r="G215" s="5">
        <v>45195</v>
      </c>
      <c r="H215" s="6" t="s">
        <v>640</v>
      </c>
    </row>
    <row r="216" spans="1:8" ht="30" customHeight="1" x14ac:dyDescent="0.25">
      <c r="A216" s="1" t="s">
        <v>555</v>
      </c>
      <c r="B216" s="2" t="s">
        <v>641</v>
      </c>
      <c r="C216" s="1">
        <v>16</v>
      </c>
      <c r="D216" s="18">
        <v>920</v>
      </c>
      <c r="E216" s="18">
        <v>14720</v>
      </c>
      <c r="F216" s="4">
        <f t="shared" si="1"/>
        <v>14720</v>
      </c>
      <c r="G216" s="5">
        <v>45203</v>
      </c>
      <c r="H216" s="6" t="s">
        <v>550</v>
      </c>
    </row>
    <row r="217" spans="1:8" ht="30" customHeight="1" x14ac:dyDescent="0.25">
      <c r="A217" s="8" t="s">
        <v>642</v>
      </c>
      <c r="B217" s="9" t="s">
        <v>643</v>
      </c>
      <c r="C217" s="8">
        <v>1</v>
      </c>
      <c r="D217" s="32">
        <v>40000</v>
      </c>
      <c r="E217" s="32">
        <v>40000</v>
      </c>
      <c r="F217" s="27">
        <f t="shared" si="1"/>
        <v>40000</v>
      </c>
      <c r="G217" s="11">
        <v>45217</v>
      </c>
      <c r="H217" s="12" t="s">
        <v>644</v>
      </c>
    </row>
    <row r="218" spans="1:8" ht="30" customHeight="1" x14ac:dyDescent="0.25">
      <c r="A218" s="45" t="s">
        <v>135</v>
      </c>
      <c r="B218" s="20" t="s">
        <v>588</v>
      </c>
      <c r="C218" s="19">
        <v>3</v>
      </c>
      <c r="D218" s="21">
        <v>9000</v>
      </c>
      <c r="E218" s="21">
        <v>27000</v>
      </c>
      <c r="F218" s="49">
        <f>SUM(E218:E222)</f>
        <v>187500</v>
      </c>
      <c r="G218" s="46">
        <v>45282</v>
      </c>
      <c r="H218" s="47" t="s">
        <v>589</v>
      </c>
    </row>
    <row r="219" spans="1:8" ht="30" customHeight="1" x14ac:dyDescent="0.25">
      <c r="A219" s="45"/>
      <c r="B219" s="20" t="s">
        <v>590</v>
      </c>
      <c r="C219" s="19">
        <v>3</v>
      </c>
      <c r="D219" s="21">
        <v>5500</v>
      </c>
      <c r="E219" s="21">
        <v>16500</v>
      </c>
      <c r="F219" s="49"/>
      <c r="G219" s="46"/>
      <c r="H219" s="47"/>
    </row>
    <row r="220" spans="1:8" ht="30" customHeight="1" x14ac:dyDescent="0.25">
      <c r="A220" s="45"/>
      <c r="B220" s="20" t="s">
        <v>591</v>
      </c>
      <c r="C220" s="19">
        <v>2</v>
      </c>
      <c r="D220" s="21">
        <v>42000</v>
      </c>
      <c r="E220" s="21">
        <v>84000</v>
      </c>
      <c r="F220" s="49"/>
      <c r="G220" s="46"/>
      <c r="H220" s="47"/>
    </row>
    <row r="221" spans="1:8" ht="30" customHeight="1" x14ac:dyDescent="0.25">
      <c r="A221" s="45"/>
      <c r="B221" s="20" t="s">
        <v>592</v>
      </c>
      <c r="C221" s="19">
        <v>3</v>
      </c>
      <c r="D221" s="21">
        <v>6000</v>
      </c>
      <c r="E221" s="21">
        <v>18000</v>
      </c>
      <c r="F221" s="49"/>
      <c r="G221" s="46"/>
      <c r="H221" s="47"/>
    </row>
    <row r="222" spans="1:8" ht="30" customHeight="1" x14ac:dyDescent="0.25">
      <c r="A222" s="45"/>
      <c r="B222" s="20" t="s">
        <v>593</v>
      </c>
      <c r="C222" s="19">
        <v>1</v>
      </c>
      <c r="D222" s="21">
        <v>42000</v>
      </c>
      <c r="E222" s="21">
        <v>42000</v>
      </c>
      <c r="F222" s="49"/>
      <c r="G222" s="46"/>
      <c r="H222" s="47"/>
    </row>
    <row r="223" spans="1:8" ht="30" customHeight="1" x14ac:dyDescent="0.25">
      <c r="A223" s="19" t="s">
        <v>584</v>
      </c>
      <c r="B223" s="20" t="s">
        <v>633</v>
      </c>
      <c r="C223" s="19">
        <v>1</v>
      </c>
      <c r="D223" s="21">
        <v>8330.9599999999991</v>
      </c>
      <c r="E223" s="21">
        <v>8330.9599999999991</v>
      </c>
      <c r="F223" s="24">
        <f>E223</f>
        <v>8330.9599999999991</v>
      </c>
      <c r="G223" s="22">
        <v>45282</v>
      </c>
      <c r="H223" s="23" t="s">
        <v>218</v>
      </c>
    </row>
    <row r="224" spans="1:8" ht="30" customHeight="1" x14ac:dyDescent="0.25">
      <c r="E224" s="33">
        <f>SUM(E3:E223)</f>
        <v>16286010.919999996</v>
      </c>
      <c r="F224" s="33">
        <f>SUM(F3:F223)</f>
        <v>16286010.920000002</v>
      </c>
    </row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</sheetData>
  <autoFilter ref="A2:H2" xr:uid="{ADA62C37-B091-4AE3-8B8C-3D89AF7C4773}"/>
  <mergeCells count="61">
    <mergeCell ref="A218:A222"/>
    <mergeCell ref="F218:F222"/>
    <mergeCell ref="G218:G222"/>
    <mergeCell ref="H218:H222"/>
    <mergeCell ref="A166:A185"/>
    <mergeCell ref="F166:F185"/>
    <mergeCell ref="G166:G185"/>
    <mergeCell ref="H166:H185"/>
    <mergeCell ref="A186:A204"/>
    <mergeCell ref="F186:F204"/>
    <mergeCell ref="G186:G204"/>
    <mergeCell ref="H186:H204"/>
    <mergeCell ref="H107:H115"/>
    <mergeCell ref="A107:A115"/>
    <mergeCell ref="F117:F121"/>
    <mergeCell ref="G117:G121"/>
    <mergeCell ref="H117:H121"/>
    <mergeCell ref="A117:A121"/>
    <mergeCell ref="F107:F115"/>
    <mergeCell ref="G107:G115"/>
    <mergeCell ref="G55:G73"/>
    <mergeCell ref="H55:H73"/>
    <mergeCell ref="A74:A95"/>
    <mergeCell ref="F74:F95"/>
    <mergeCell ref="G74:G95"/>
    <mergeCell ref="H74:H95"/>
    <mergeCell ref="A96:A104"/>
    <mergeCell ref="F96:F104"/>
    <mergeCell ref="H12:H18"/>
    <mergeCell ref="A22:A23"/>
    <mergeCell ref="F22:F23"/>
    <mergeCell ref="G22:G23"/>
    <mergeCell ref="H22:H23"/>
    <mergeCell ref="A27:A34"/>
    <mergeCell ref="F27:F34"/>
    <mergeCell ref="G27:G34"/>
    <mergeCell ref="H27:H34"/>
    <mergeCell ref="G96:G104"/>
    <mergeCell ref="H96:H104"/>
    <mergeCell ref="A55:A73"/>
    <mergeCell ref="F55:F73"/>
    <mergeCell ref="A36:A54"/>
    <mergeCell ref="A143:A164"/>
    <mergeCell ref="F143:F164"/>
    <mergeCell ref="G143:G164"/>
    <mergeCell ref="H143:H164"/>
    <mergeCell ref="F124:F142"/>
    <mergeCell ref="G124:G142"/>
    <mergeCell ref="H124:H142"/>
    <mergeCell ref="A124:A142"/>
    <mergeCell ref="F35:F54"/>
    <mergeCell ref="G35:G54"/>
    <mergeCell ref="H35:H54"/>
    <mergeCell ref="A1:H1"/>
    <mergeCell ref="G12:G18"/>
    <mergeCell ref="A3:A11"/>
    <mergeCell ref="A12:A18"/>
    <mergeCell ref="F3:F11"/>
    <mergeCell ref="H3:H11"/>
    <mergeCell ref="G3:G11"/>
    <mergeCell ref="F12:F18"/>
  </mergeCells>
  <printOptions horizontalCentered="1"/>
  <pageMargins left="0.19685039370078741" right="0.19685039370078741" top="0.19685039370078741" bottom="0.19685039370078741" header="0" footer="0"/>
  <pageSetup paperSize="9"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A60D-64C7-4F54-AAEF-92EF8197B270}">
  <sheetPr>
    <pageSetUpPr fitToPage="1"/>
  </sheetPr>
  <dimension ref="A1:H261"/>
  <sheetViews>
    <sheetView showGridLines="0" zoomScale="93" zoomScaleNormal="93"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33" customWidth="1"/>
    <col min="2" max="2" width="98" customWidth="1"/>
    <col min="3" max="8" width="20.7109375" customWidth="1"/>
    <col min="9" max="9" width="12.85546875" bestFit="1" customWidth="1"/>
  </cols>
  <sheetData>
    <row r="1" spans="1:8" ht="82.5" customHeight="1" x14ac:dyDescent="0.25">
      <c r="A1" s="76" t="s">
        <v>848</v>
      </c>
      <c r="B1" s="51"/>
      <c r="C1" s="51"/>
      <c r="D1" s="51"/>
      <c r="E1" s="51"/>
      <c r="F1" s="51"/>
      <c r="G1" s="51"/>
      <c r="H1" s="51"/>
    </row>
    <row r="2" spans="1:8" x14ac:dyDescent="0.25">
      <c r="A2" s="31" t="s">
        <v>374</v>
      </c>
      <c r="B2" s="29" t="s">
        <v>375</v>
      </c>
      <c r="C2" s="30" t="s">
        <v>376</v>
      </c>
      <c r="D2" s="30" t="s">
        <v>377</v>
      </c>
      <c r="E2" s="30" t="s">
        <v>378</v>
      </c>
      <c r="F2" s="30" t="s">
        <v>379</v>
      </c>
      <c r="G2" s="30" t="s">
        <v>380</v>
      </c>
      <c r="H2" s="30" t="s">
        <v>381</v>
      </c>
    </row>
    <row r="3" spans="1:8" ht="30" customHeight="1" x14ac:dyDescent="0.25">
      <c r="A3" s="19" t="s">
        <v>634</v>
      </c>
      <c r="B3" s="20" t="s">
        <v>645</v>
      </c>
      <c r="C3" s="19">
        <v>3</v>
      </c>
      <c r="D3" s="21">
        <f>E3/C3</f>
        <v>43838.670000000006</v>
      </c>
      <c r="E3" s="21">
        <v>131516.01</v>
      </c>
      <c r="F3" s="24">
        <f>E3</f>
        <v>131516.01</v>
      </c>
      <c r="G3" s="22">
        <v>45327</v>
      </c>
      <c r="H3" s="23" t="s">
        <v>646</v>
      </c>
    </row>
    <row r="4" spans="1:8" ht="30" customHeight="1" x14ac:dyDescent="0.25">
      <c r="A4" s="19" t="s">
        <v>647</v>
      </c>
      <c r="B4" s="20" t="s">
        <v>648</v>
      </c>
      <c r="C4" s="19">
        <v>40</v>
      </c>
      <c r="D4" s="21">
        <f>E4/C4</f>
        <v>7768.0300000000043</v>
      </c>
      <c r="E4" s="21">
        <v>310721.20000000019</v>
      </c>
      <c r="F4" s="24">
        <f t="shared" ref="F4:F36" si="0">E4</f>
        <v>310721.20000000019</v>
      </c>
      <c r="G4" s="22">
        <v>45351</v>
      </c>
      <c r="H4" s="23" t="s">
        <v>649</v>
      </c>
    </row>
    <row r="5" spans="1:8" ht="30" customHeight="1" x14ac:dyDescent="0.25">
      <c r="A5" s="19" t="s">
        <v>647</v>
      </c>
      <c r="B5" s="20" t="s">
        <v>648</v>
      </c>
      <c r="C5" s="19">
        <v>40</v>
      </c>
      <c r="D5" s="21">
        <f t="shared" ref="D5:D36" si="1">E5/C5</f>
        <v>7768.0300000000043</v>
      </c>
      <c r="E5" s="21">
        <v>310721.20000000019</v>
      </c>
      <c r="F5" s="24">
        <f t="shared" si="0"/>
        <v>310721.20000000019</v>
      </c>
      <c r="G5" s="22">
        <v>45351</v>
      </c>
      <c r="H5" s="23" t="s">
        <v>649</v>
      </c>
    </row>
    <row r="6" spans="1:8" ht="30" customHeight="1" x14ac:dyDescent="0.25">
      <c r="A6" s="19" t="s">
        <v>647</v>
      </c>
      <c r="B6" s="20" t="s">
        <v>650</v>
      </c>
      <c r="C6" s="19">
        <v>60</v>
      </c>
      <c r="D6" s="21">
        <f t="shared" si="1"/>
        <v>2663.51</v>
      </c>
      <c r="E6" s="21">
        <v>159810.6</v>
      </c>
      <c r="F6" s="24">
        <f t="shared" si="0"/>
        <v>159810.6</v>
      </c>
      <c r="G6" s="22">
        <v>45341</v>
      </c>
      <c r="H6" s="23" t="s">
        <v>651</v>
      </c>
    </row>
    <row r="7" spans="1:8" ht="30" customHeight="1" x14ac:dyDescent="0.25">
      <c r="A7" s="19" t="s">
        <v>634</v>
      </c>
      <c r="B7" s="20" t="s">
        <v>652</v>
      </c>
      <c r="C7" s="19">
        <v>2</v>
      </c>
      <c r="D7" s="21">
        <f t="shared" si="1"/>
        <v>11075.47</v>
      </c>
      <c r="E7" s="21">
        <v>22150.94</v>
      </c>
      <c r="F7" s="24">
        <f t="shared" si="0"/>
        <v>22150.94</v>
      </c>
      <c r="G7" s="22">
        <v>45351</v>
      </c>
      <c r="H7" s="23" t="s">
        <v>653</v>
      </c>
    </row>
    <row r="8" spans="1:8" ht="30" customHeight="1" x14ac:dyDescent="0.25">
      <c r="A8" s="19" t="s">
        <v>634</v>
      </c>
      <c r="B8" s="20" t="s">
        <v>654</v>
      </c>
      <c r="C8" s="19">
        <v>6</v>
      </c>
      <c r="D8" s="21">
        <f t="shared" si="1"/>
        <v>6122.64</v>
      </c>
      <c r="E8" s="21">
        <v>36735.840000000004</v>
      </c>
      <c r="F8" s="24">
        <f t="shared" si="0"/>
        <v>36735.840000000004</v>
      </c>
      <c r="G8" s="22">
        <v>45350</v>
      </c>
      <c r="H8" s="23" t="s">
        <v>655</v>
      </c>
    </row>
    <row r="9" spans="1:8" ht="30" customHeight="1" x14ac:dyDescent="0.25">
      <c r="A9" s="19" t="s">
        <v>634</v>
      </c>
      <c r="B9" s="20" t="s">
        <v>656</v>
      </c>
      <c r="C9" s="19">
        <v>12</v>
      </c>
      <c r="D9" s="21">
        <f t="shared" si="1"/>
        <v>7726.4100000000026</v>
      </c>
      <c r="E9" s="21">
        <v>92716.920000000027</v>
      </c>
      <c r="F9" s="24">
        <f t="shared" si="0"/>
        <v>92716.920000000027</v>
      </c>
      <c r="G9" s="22">
        <v>45350</v>
      </c>
      <c r="H9" s="23" t="s">
        <v>657</v>
      </c>
    </row>
    <row r="10" spans="1:8" ht="30" customHeight="1" x14ac:dyDescent="0.25">
      <c r="A10" s="19" t="s">
        <v>634</v>
      </c>
      <c r="B10" s="20" t="s">
        <v>658</v>
      </c>
      <c r="C10" s="19">
        <v>1</v>
      </c>
      <c r="D10" s="21">
        <f t="shared" si="1"/>
        <v>235754.71</v>
      </c>
      <c r="E10" s="21">
        <v>235754.71</v>
      </c>
      <c r="F10" s="24">
        <f t="shared" si="0"/>
        <v>235754.71</v>
      </c>
      <c r="G10" s="22">
        <v>45351</v>
      </c>
      <c r="H10" s="23" t="s">
        <v>659</v>
      </c>
    </row>
    <row r="11" spans="1:8" ht="30" customHeight="1" x14ac:dyDescent="0.25">
      <c r="A11" s="80" t="s">
        <v>602</v>
      </c>
      <c r="B11" s="20" t="s">
        <v>606</v>
      </c>
      <c r="C11" s="19">
        <v>1</v>
      </c>
      <c r="D11" s="21">
        <f t="shared" si="1"/>
        <v>3000.01</v>
      </c>
      <c r="E11" s="21">
        <v>3000.01</v>
      </c>
      <c r="F11" s="77">
        <f>SUM(E11:E14)</f>
        <v>295710</v>
      </c>
      <c r="G11" s="83">
        <v>45352</v>
      </c>
      <c r="H11" s="86" t="s">
        <v>660</v>
      </c>
    </row>
    <row r="12" spans="1:8" ht="30" customHeight="1" x14ac:dyDescent="0.25">
      <c r="A12" s="81"/>
      <c r="B12" s="20" t="s">
        <v>607</v>
      </c>
      <c r="C12" s="19">
        <v>3</v>
      </c>
      <c r="D12" s="21">
        <f t="shared" si="1"/>
        <v>3900</v>
      </c>
      <c r="E12" s="21">
        <v>11700</v>
      </c>
      <c r="F12" s="78"/>
      <c r="G12" s="84"/>
      <c r="H12" s="87"/>
    </row>
    <row r="13" spans="1:8" ht="30" customHeight="1" x14ac:dyDescent="0.25">
      <c r="A13" s="81"/>
      <c r="B13" s="20" t="s">
        <v>661</v>
      </c>
      <c r="C13" s="19">
        <v>3</v>
      </c>
      <c r="D13" s="21">
        <f t="shared" si="1"/>
        <v>88939.33</v>
      </c>
      <c r="E13" s="21">
        <v>266817.99</v>
      </c>
      <c r="F13" s="78"/>
      <c r="G13" s="84"/>
      <c r="H13" s="87"/>
    </row>
    <row r="14" spans="1:8" ht="30" customHeight="1" x14ac:dyDescent="0.25">
      <c r="A14" s="82"/>
      <c r="B14" s="20" t="s">
        <v>662</v>
      </c>
      <c r="C14" s="19">
        <v>1</v>
      </c>
      <c r="D14" s="21">
        <f t="shared" si="1"/>
        <v>14192</v>
      </c>
      <c r="E14" s="21">
        <v>14192</v>
      </c>
      <c r="F14" s="79"/>
      <c r="G14" s="85"/>
      <c r="H14" s="88"/>
    </row>
    <row r="15" spans="1:8" ht="30" customHeight="1" x14ac:dyDescent="0.25">
      <c r="A15" s="19" t="s">
        <v>72</v>
      </c>
      <c r="B15" s="20" t="s">
        <v>663</v>
      </c>
      <c r="C15" s="19">
        <v>13</v>
      </c>
      <c r="D15" s="21">
        <f t="shared" si="1"/>
        <v>2140</v>
      </c>
      <c r="E15" s="21">
        <v>27820</v>
      </c>
      <c r="F15" s="24">
        <f t="shared" si="0"/>
        <v>27820</v>
      </c>
      <c r="G15" s="22">
        <v>45355</v>
      </c>
      <c r="H15" s="23" t="s">
        <v>664</v>
      </c>
    </row>
    <row r="16" spans="1:8" ht="30" customHeight="1" x14ac:dyDescent="0.25">
      <c r="A16" s="19" t="s">
        <v>665</v>
      </c>
      <c r="B16" s="20" t="s">
        <v>666</v>
      </c>
      <c r="C16" s="19">
        <v>13</v>
      </c>
      <c r="D16" s="21">
        <f t="shared" si="1"/>
        <v>1350.4500000000003</v>
      </c>
      <c r="E16" s="21">
        <v>17555.850000000002</v>
      </c>
      <c r="F16" s="24">
        <f t="shared" si="0"/>
        <v>17555.850000000002</v>
      </c>
      <c r="G16" s="22">
        <v>45364</v>
      </c>
      <c r="H16" s="23" t="s">
        <v>667</v>
      </c>
    </row>
    <row r="17" spans="1:8" ht="30" customHeight="1" x14ac:dyDescent="0.25">
      <c r="A17" s="80" t="s">
        <v>668</v>
      </c>
      <c r="B17" s="20" t="s">
        <v>669</v>
      </c>
      <c r="C17" s="19">
        <v>18</v>
      </c>
      <c r="D17" s="21">
        <f t="shared" si="1"/>
        <v>5160</v>
      </c>
      <c r="E17" s="21">
        <v>92880</v>
      </c>
      <c r="F17" s="77">
        <f>SUM(E17:E19)</f>
        <v>108360</v>
      </c>
      <c r="G17" s="83">
        <v>45357</v>
      </c>
      <c r="H17" s="86" t="s">
        <v>670</v>
      </c>
    </row>
    <row r="18" spans="1:8" ht="30" customHeight="1" x14ac:dyDescent="0.25">
      <c r="A18" s="81"/>
      <c r="B18" s="20" t="s">
        <v>671</v>
      </c>
      <c r="C18" s="19">
        <v>2</v>
      </c>
      <c r="D18" s="21">
        <f t="shared" si="1"/>
        <v>5160</v>
      </c>
      <c r="E18" s="21">
        <v>10320</v>
      </c>
      <c r="F18" s="78"/>
      <c r="G18" s="84"/>
      <c r="H18" s="87"/>
    </row>
    <row r="19" spans="1:8" ht="30" customHeight="1" x14ac:dyDescent="0.25">
      <c r="A19" s="82"/>
      <c r="B19" s="20" t="s">
        <v>672</v>
      </c>
      <c r="C19" s="19">
        <v>1</v>
      </c>
      <c r="D19" s="21">
        <f t="shared" si="1"/>
        <v>5160</v>
      </c>
      <c r="E19" s="21">
        <v>5160</v>
      </c>
      <c r="F19" s="79"/>
      <c r="G19" s="85"/>
      <c r="H19" s="88"/>
    </row>
    <row r="20" spans="1:8" ht="30" customHeight="1" x14ac:dyDescent="0.25">
      <c r="A20" s="19" t="s">
        <v>668</v>
      </c>
      <c r="B20" s="20" t="s">
        <v>673</v>
      </c>
      <c r="C20" s="19">
        <v>1</v>
      </c>
      <c r="D20" s="21">
        <f t="shared" si="1"/>
        <v>68056.600000000006</v>
      </c>
      <c r="E20" s="21">
        <v>68056.600000000006</v>
      </c>
      <c r="F20" s="24">
        <f t="shared" si="0"/>
        <v>68056.600000000006</v>
      </c>
      <c r="G20" s="22">
        <v>45357</v>
      </c>
      <c r="H20" s="23" t="s">
        <v>674</v>
      </c>
    </row>
    <row r="21" spans="1:8" ht="30" customHeight="1" x14ac:dyDescent="0.25">
      <c r="A21" s="19" t="s">
        <v>668</v>
      </c>
      <c r="B21" s="20" t="s">
        <v>675</v>
      </c>
      <c r="C21" s="19">
        <v>26</v>
      </c>
      <c r="D21" s="21">
        <f t="shared" si="1"/>
        <v>763.49000000000024</v>
      </c>
      <c r="E21" s="21">
        <v>19850.740000000005</v>
      </c>
      <c r="F21" s="24">
        <f t="shared" si="0"/>
        <v>19850.740000000005</v>
      </c>
      <c r="G21" s="22">
        <v>45358</v>
      </c>
      <c r="H21" s="23" t="s">
        <v>676</v>
      </c>
    </row>
    <row r="22" spans="1:8" ht="30" customHeight="1" x14ac:dyDescent="0.25">
      <c r="A22" s="19" t="s">
        <v>668</v>
      </c>
      <c r="B22" s="20" t="s">
        <v>677</v>
      </c>
      <c r="C22" s="19">
        <v>6</v>
      </c>
      <c r="D22" s="21">
        <f t="shared" si="1"/>
        <v>17271.689999999999</v>
      </c>
      <c r="E22" s="21">
        <v>103630.14</v>
      </c>
      <c r="F22" s="24">
        <f t="shared" si="0"/>
        <v>103630.14</v>
      </c>
      <c r="G22" s="22">
        <v>45358</v>
      </c>
      <c r="H22" s="23" t="s">
        <v>678</v>
      </c>
    </row>
    <row r="23" spans="1:8" ht="30" customHeight="1" x14ac:dyDescent="0.25">
      <c r="A23" s="19" t="s">
        <v>668</v>
      </c>
      <c r="B23" s="20" t="s">
        <v>93</v>
      </c>
      <c r="C23" s="19">
        <v>40</v>
      </c>
      <c r="D23" s="21">
        <f t="shared" si="1"/>
        <v>948.01999999999987</v>
      </c>
      <c r="E23" s="21">
        <v>37920.799999999996</v>
      </c>
      <c r="F23" s="24">
        <f t="shared" si="0"/>
        <v>37920.799999999996</v>
      </c>
      <c r="G23" s="22">
        <v>45358</v>
      </c>
      <c r="H23" s="23" t="s">
        <v>676</v>
      </c>
    </row>
    <row r="24" spans="1:8" ht="30" customHeight="1" x14ac:dyDescent="0.25">
      <c r="A24" s="19" t="s">
        <v>72</v>
      </c>
      <c r="B24" s="20" t="s">
        <v>679</v>
      </c>
      <c r="C24" s="19">
        <v>4</v>
      </c>
      <c r="D24" s="21">
        <f t="shared" si="1"/>
        <v>37000</v>
      </c>
      <c r="E24" s="21">
        <v>148000</v>
      </c>
      <c r="F24" s="24">
        <f t="shared" si="0"/>
        <v>148000</v>
      </c>
      <c r="G24" s="22">
        <v>45363</v>
      </c>
      <c r="H24" s="23" t="s">
        <v>680</v>
      </c>
    </row>
    <row r="25" spans="1:8" ht="30" customHeight="1" x14ac:dyDescent="0.25">
      <c r="A25" s="80" t="s">
        <v>681</v>
      </c>
      <c r="B25" s="20" t="s">
        <v>682</v>
      </c>
      <c r="C25" s="19">
        <v>3</v>
      </c>
      <c r="D25" s="21">
        <f t="shared" si="1"/>
        <v>29500</v>
      </c>
      <c r="E25" s="21">
        <v>88500</v>
      </c>
      <c r="F25" s="77">
        <f>SUM(E25:E26)</f>
        <v>564000</v>
      </c>
      <c r="G25" s="83">
        <v>45366</v>
      </c>
      <c r="H25" s="86" t="s">
        <v>660</v>
      </c>
    </row>
    <row r="26" spans="1:8" ht="30" customHeight="1" x14ac:dyDescent="0.25">
      <c r="A26" s="82"/>
      <c r="B26" s="20" t="s">
        <v>683</v>
      </c>
      <c r="C26" s="19">
        <v>3</v>
      </c>
      <c r="D26" s="21">
        <f t="shared" si="1"/>
        <v>158500</v>
      </c>
      <c r="E26" s="21">
        <v>475500</v>
      </c>
      <c r="F26" s="79"/>
      <c r="G26" s="85"/>
      <c r="H26" s="88"/>
    </row>
    <row r="27" spans="1:8" ht="30" customHeight="1" x14ac:dyDescent="0.25">
      <c r="A27" s="80" t="s">
        <v>602</v>
      </c>
      <c r="B27" s="20" t="s">
        <v>684</v>
      </c>
      <c r="C27" s="19">
        <v>9</v>
      </c>
      <c r="D27" s="21">
        <f t="shared" si="1"/>
        <v>43600</v>
      </c>
      <c r="E27" s="21">
        <v>392400</v>
      </c>
      <c r="F27" s="77">
        <f>SUM(E27:E31)</f>
        <v>1260000</v>
      </c>
      <c r="G27" s="83">
        <v>45363</v>
      </c>
      <c r="H27" s="86" t="s">
        <v>685</v>
      </c>
    </row>
    <row r="28" spans="1:8" ht="30" customHeight="1" x14ac:dyDescent="0.25">
      <c r="A28" s="81"/>
      <c r="B28" s="20" t="s">
        <v>686</v>
      </c>
      <c r="C28" s="19">
        <v>9</v>
      </c>
      <c r="D28" s="21">
        <f t="shared" si="1"/>
        <v>21200</v>
      </c>
      <c r="E28" s="21">
        <v>190800</v>
      </c>
      <c r="F28" s="78"/>
      <c r="G28" s="84"/>
      <c r="H28" s="87"/>
    </row>
    <row r="29" spans="1:8" ht="30" customHeight="1" x14ac:dyDescent="0.25">
      <c r="A29" s="81"/>
      <c r="B29" s="20" t="s">
        <v>687</v>
      </c>
      <c r="C29" s="19">
        <v>9</v>
      </c>
      <c r="D29" s="21">
        <f t="shared" si="1"/>
        <v>6200</v>
      </c>
      <c r="E29" s="21">
        <v>55800</v>
      </c>
      <c r="F29" s="78"/>
      <c r="G29" s="84"/>
      <c r="H29" s="87"/>
    </row>
    <row r="30" spans="1:8" ht="30" customHeight="1" x14ac:dyDescent="0.25">
      <c r="A30" s="81"/>
      <c r="B30" s="20" t="s">
        <v>688</v>
      </c>
      <c r="C30" s="19">
        <v>9</v>
      </c>
      <c r="D30" s="21">
        <f t="shared" si="1"/>
        <v>16600</v>
      </c>
      <c r="E30" s="21">
        <v>149400</v>
      </c>
      <c r="F30" s="78"/>
      <c r="G30" s="84"/>
      <c r="H30" s="87"/>
    </row>
    <row r="31" spans="1:8" ht="30" customHeight="1" x14ac:dyDescent="0.25">
      <c r="A31" s="82"/>
      <c r="B31" s="20" t="s">
        <v>689</v>
      </c>
      <c r="C31" s="19">
        <v>9</v>
      </c>
      <c r="D31" s="21">
        <f t="shared" si="1"/>
        <v>52400</v>
      </c>
      <c r="E31" s="21">
        <v>471600</v>
      </c>
      <c r="F31" s="79"/>
      <c r="G31" s="85"/>
      <c r="H31" s="88"/>
    </row>
    <row r="32" spans="1:8" ht="30" customHeight="1" x14ac:dyDescent="0.25">
      <c r="A32" s="19" t="s">
        <v>668</v>
      </c>
      <c r="B32" s="20" t="s">
        <v>673</v>
      </c>
      <c r="C32" s="19">
        <v>1</v>
      </c>
      <c r="D32" s="21">
        <f t="shared" si="1"/>
        <v>68056.600000000006</v>
      </c>
      <c r="E32" s="21">
        <v>68056.600000000006</v>
      </c>
      <c r="F32" s="24">
        <f t="shared" si="0"/>
        <v>68056.600000000006</v>
      </c>
      <c r="G32" s="22">
        <v>45357</v>
      </c>
      <c r="H32" s="23" t="s">
        <v>674</v>
      </c>
    </row>
    <row r="33" spans="1:8" ht="30" customHeight="1" x14ac:dyDescent="0.25">
      <c r="A33" s="80" t="s">
        <v>681</v>
      </c>
      <c r="B33" s="20" t="s">
        <v>682</v>
      </c>
      <c r="C33" s="19">
        <v>1</v>
      </c>
      <c r="D33" s="21">
        <f t="shared" si="1"/>
        <v>29500</v>
      </c>
      <c r="E33" s="21">
        <v>29500</v>
      </c>
      <c r="F33" s="77">
        <f>SUM(E33:E34)</f>
        <v>188000</v>
      </c>
      <c r="G33" s="83">
        <v>45366</v>
      </c>
      <c r="H33" s="89" t="s">
        <v>660</v>
      </c>
    </row>
    <row r="34" spans="1:8" ht="30" customHeight="1" x14ac:dyDescent="0.25">
      <c r="A34" s="82"/>
      <c r="B34" s="20" t="s">
        <v>683</v>
      </c>
      <c r="C34" s="19">
        <v>1</v>
      </c>
      <c r="D34" s="21">
        <f t="shared" si="1"/>
        <v>158500</v>
      </c>
      <c r="E34" s="21">
        <v>158500</v>
      </c>
      <c r="F34" s="79"/>
      <c r="G34" s="85"/>
      <c r="H34" s="90"/>
    </row>
    <row r="35" spans="1:8" ht="30" customHeight="1" x14ac:dyDescent="0.25">
      <c r="A35" s="19" t="s">
        <v>690</v>
      </c>
      <c r="B35" s="20" t="s">
        <v>691</v>
      </c>
      <c r="C35" s="19">
        <v>2</v>
      </c>
      <c r="D35" s="21">
        <f t="shared" si="1"/>
        <v>14000</v>
      </c>
      <c r="E35" s="21">
        <v>28000</v>
      </c>
      <c r="F35" s="24">
        <f t="shared" si="0"/>
        <v>28000</v>
      </c>
      <c r="G35" s="22">
        <v>45366</v>
      </c>
      <c r="H35" s="23" t="s">
        <v>660</v>
      </c>
    </row>
    <row r="36" spans="1:8" ht="30" customHeight="1" x14ac:dyDescent="0.25">
      <c r="A36" s="19" t="s">
        <v>72</v>
      </c>
      <c r="B36" s="20" t="s">
        <v>692</v>
      </c>
      <c r="C36" s="19">
        <v>13</v>
      </c>
      <c r="D36" s="21">
        <f t="shared" si="1"/>
        <v>36500</v>
      </c>
      <c r="E36" s="21">
        <v>474500</v>
      </c>
      <c r="F36" s="24">
        <f t="shared" si="0"/>
        <v>474500</v>
      </c>
      <c r="G36" s="22">
        <v>45370</v>
      </c>
      <c r="H36" s="23" t="s">
        <v>685</v>
      </c>
    </row>
    <row r="37" spans="1:8" ht="30" customHeight="1" x14ac:dyDescent="0.25">
      <c r="A37" s="47" t="s">
        <v>602</v>
      </c>
      <c r="B37" s="35" t="s">
        <v>693</v>
      </c>
      <c r="C37" s="19">
        <v>1</v>
      </c>
      <c r="D37" s="36">
        <v>14192.01</v>
      </c>
      <c r="E37" s="21">
        <f t="shared" ref="E37:E50" si="2">C37*D37</f>
        <v>14192.01</v>
      </c>
      <c r="F37" s="91">
        <f>SUM(E37:E39)</f>
        <v>292710</v>
      </c>
      <c r="G37" s="83">
        <v>45386</v>
      </c>
      <c r="H37" s="86" t="s">
        <v>660</v>
      </c>
    </row>
    <row r="38" spans="1:8" ht="30" customHeight="1" x14ac:dyDescent="0.25">
      <c r="A38" s="47"/>
      <c r="B38" s="20" t="s">
        <v>694</v>
      </c>
      <c r="C38" s="19">
        <v>3</v>
      </c>
      <c r="D38" s="36">
        <v>88939.33</v>
      </c>
      <c r="E38" s="21">
        <f t="shared" si="2"/>
        <v>266817.99</v>
      </c>
      <c r="F38" s="91"/>
      <c r="G38" s="87"/>
      <c r="H38" s="87"/>
    </row>
    <row r="39" spans="1:8" ht="30" customHeight="1" x14ac:dyDescent="0.25">
      <c r="A39" s="47"/>
      <c r="B39" s="20" t="s">
        <v>695</v>
      </c>
      <c r="C39" s="19">
        <v>3</v>
      </c>
      <c r="D39" s="36">
        <v>3900</v>
      </c>
      <c r="E39" s="21">
        <f t="shared" si="2"/>
        <v>11700</v>
      </c>
      <c r="F39" s="91"/>
      <c r="G39" s="88"/>
      <c r="H39" s="88"/>
    </row>
    <row r="40" spans="1:8" ht="30" customHeight="1" x14ac:dyDescent="0.25">
      <c r="A40" s="19" t="s">
        <v>584</v>
      </c>
      <c r="B40" s="20" t="s">
        <v>696</v>
      </c>
      <c r="C40" s="19">
        <v>6</v>
      </c>
      <c r="D40" s="37">
        <v>16000</v>
      </c>
      <c r="E40" s="21">
        <f t="shared" si="2"/>
        <v>96000</v>
      </c>
      <c r="F40" s="39">
        <f>E40</f>
        <v>96000</v>
      </c>
      <c r="G40" s="22">
        <v>45370</v>
      </c>
      <c r="H40" s="23" t="s">
        <v>697</v>
      </c>
    </row>
    <row r="41" spans="1:8" ht="30" customHeight="1" x14ac:dyDescent="0.25">
      <c r="A41" s="19" t="s">
        <v>72</v>
      </c>
      <c r="B41" s="38" t="s">
        <v>698</v>
      </c>
      <c r="C41" s="23">
        <v>56</v>
      </c>
      <c r="D41" s="36">
        <v>2700</v>
      </c>
      <c r="E41" s="36">
        <f t="shared" si="2"/>
        <v>151200</v>
      </c>
      <c r="F41" s="36">
        <v>151200</v>
      </c>
      <c r="G41" s="22">
        <v>45379</v>
      </c>
      <c r="H41" s="23" t="s">
        <v>660</v>
      </c>
    </row>
    <row r="42" spans="1:8" ht="30" customHeight="1" x14ac:dyDescent="0.25">
      <c r="A42" s="19" t="s">
        <v>700</v>
      </c>
      <c r="B42" s="38" t="s">
        <v>699</v>
      </c>
      <c r="C42" s="23">
        <v>6</v>
      </c>
      <c r="D42" s="36">
        <v>2100</v>
      </c>
      <c r="E42" s="36">
        <f t="shared" si="2"/>
        <v>12600</v>
      </c>
      <c r="F42" s="36">
        <v>12600</v>
      </c>
      <c r="G42" s="22">
        <v>45376</v>
      </c>
      <c r="H42" s="23" t="s">
        <v>660</v>
      </c>
    </row>
    <row r="43" spans="1:8" ht="30" customHeight="1" x14ac:dyDescent="0.25">
      <c r="A43" s="19" t="s">
        <v>702</v>
      </c>
      <c r="B43" s="38" t="s">
        <v>701</v>
      </c>
      <c r="C43" s="23">
        <v>12</v>
      </c>
      <c r="D43" s="36">
        <v>13000</v>
      </c>
      <c r="E43" s="36">
        <f t="shared" si="2"/>
        <v>156000</v>
      </c>
      <c r="F43" s="36">
        <v>156000</v>
      </c>
      <c r="G43" s="22">
        <v>45379</v>
      </c>
      <c r="H43" s="23" t="s">
        <v>703</v>
      </c>
    </row>
    <row r="44" spans="1:8" ht="30" customHeight="1" x14ac:dyDescent="0.25">
      <c r="A44" s="19" t="s">
        <v>72</v>
      </c>
      <c r="B44" s="38" t="s">
        <v>704</v>
      </c>
      <c r="C44" s="23">
        <v>8</v>
      </c>
      <c r="D44" s="36">
        <v>1299</v>
      </c>
      <c r="E44" s="36">
        <f t="shared" si="2"/>
        <v>10392</v>
      </c>
      <c r="F44" s="36">
        <v>10392</v>
      </c>
      <c r="G44" s="22">
        <v>45379</v>
      </c>
      <c r="H44" s="23" t="s">
        <v>705</v>
      </c>
    </row>
    <row r="45" spans="1:8" ht="30" customHeight="1" x14ac:dyDescent="0.25">
      <c r="A45" s="19" t="s">
        <v>634</v>
      </c>
      <c r="B45" s="38" t="s">
        <v>706</v>
      </c>
      <c r="C45" s="23">
        <v>1</v>
      </c>
      <c r="D45" s="36">
        <v>43886.76</v>
      </c>
      <c r="E45" s="36">
        <f t="shared" si="2"/>
        <v>43886.76</v>
      </c>
      <c r="F45" s="36">
        <v>43886.76</v>
      </c>
      <c r="G45" s="22">
        <v>45386</v>
      </c>
      <c r="H45" s="23" t="s">
        <v>660</v>
      </c>
    </row>
    <row r="46" spans="1:8" ht="30" customHeight="1" x14ac:dyDescent="0.25">
      <c r="A46" s="80" t="s">
        <v>707</v>
      </c>
      <c r="B46" s="38" t="s">
        <v>709</v>
      </c>
      <c r="C46" s="23">
        <v>1</v>
      </c>
      <c r="D46" s="36">
        <v>3872.5</v>
      </c>
      <c r="E46" s="36">
        <f t="shared" si="2"/>
        <v>3872.5</v>
      </c>
      <c r="F46" s="92">
        <f>SUM(E46:E47)</f>
        <v>178432.75</v>
      </c>
      <c r="G46" s="83">
        <v>45393</v>
      </c>
      <c r="H46" s="86" t="s">
        <v>710</v>
      </c>
    </row>
    <row r="47" spans="1:8" ht="30" customHeight="1" x14ac:dyDescent="0.25">
      <c r="A47" s="82"/>
      <c r="B47" s="38" t="s">
        <v>708</v>
      </c>
      <c r="C47" s="23">
        <v>3</v>
      </c>
      <c r="D47" s="36">
        <v>58186.75</v>
      </c>
      <c r="E47" s="36">
        <f t="shared" si="2"/>
        <v>174560.25</v>
      </c>
      <c r="F47" s="93"/>
      <c r="G47" s="85"/>
      <c r="H47" s="88"/>
    </row>
    <row r="48" spans="1:8" ht="30" customHeight="1" x14ac:dyDescent="0.25">
      <c r="A48" s="40" t="s">
        <v>634</v>
      </c>
      <c r="B48" s="38" t="s">
        <v>711</v>
      </c>
      <c r="C48" s="23">
        <v>1</v>
      </c>
      <c r="D48" s="36">
        <v>43838.67</v>
      </c>
      <c r="E48" s="36">
        <f t="shared" si="2"/>
        <v>43838.67</v>
      </c>
      <c r="F48" s="36">
        <v>43838.67</v>
      </c>
      <c r="G48" s="22">
        <v>45398</v>
      </c>
      <c r="H48" s="23" t="s">
        <v>712</v>
      </c>
    </row>
    <row r="49" spans="1:8" ht="30" customHeight="1" x14ac:dyDescent="0.25">
      <c r="A49" s="19" t="s">
        <v>72</v>
      </c>
      <c r="B49" s="38" t="s">
        <v>713</v>
      </c>
      <c r="C49" s="23">
        <v>22</v>
      </c>
      <c r="D49" s="36">
        <v>37000</v>
      </c>
      <c r="E49" s="36">
        <f t="shared" si="2"/>
        <v>814000</v>
      </c>
      <c r="F49" s="36">
        <v>814000</v>
      </c>
      <c r="G49" s="22">
        <v>45399</v>
      </c>
      <c r="H49" s="23" t="s">
        <v>714</v>
      </c>
    </row>
    <row r="50" spans="1:8" ht="30" customHeight="1" x14ac:dyDescent="0.25">
      <c r="A50" s="19" t="s">
        <v>72</v>
      </c>
      <c r="B50" s="38" t="s">
        <v>715</v>
      </c>
      <c r="C50" s="23">
        <v>5</v>
      </c>
      <c r="D50" s="36">
        <v>152000</v>
      </c>
      <c r="E50" s="36">
        <f t="shared" si="2"/>
        <v>760000</v>
      </c>
      <c r="F50" s="36">
        <v>760000</v>
      </c>
      <c r="G50" s="22">
        <v>45421</v>
      </c>
      <c r="H50" s="23" t="s">
        <v>660</v>
      </c>
    </row>
    <row r="51" spans="1:8" ht="40.5" customHeight="1" x14ac:dyDescent="0.25">
      <c r="A51" s="19" t="s">
        <v>716</v>
      </c>
      <c r="B51" s="38" t="s">
        <v>717</v>
      </c>
      <c r="C51" s="23">
        <v>10</v>
      </c>
      <c r="D51" s="36">
        <v>57575</v>
      </c>
      <c r="E51" s="36">
        <f t="shared" ref="E51:E103" si="3">C51*D51</f>
        <v>575750</v>
      </c>
      <c r="F51" s="36">
        <v>575750</v>
      </c>
      <c r="G51" s="22">
        <v>45406</v>
      </c>
      <c r="H51" s="23" t="s">
        <v>718</v>
      </c>
    </row>
    <row r="52" spans="1:8" ht="45" x14ac:dyDescent="0.25">
      <c r="A52" s="19" t="s">
        <v>716</v>
      </c>
      <c r="B52" s="20" t="s">
        <v>717</v>
      </c>
      <c r="C52" s="23">
        <v>10</v>
      </c>
      <c r="D52" s="36">
        <v>57575</v>
      </c>
      <c r="E52" s="36">
        <f t="shared" si="3"/>
        <v>575750</v>
      </c>
      <c r="F52" s="36">
        <v>575750</v>
      </c>
      <c r="G52" s="22">
        <v>45407</v>
      </c>
      <c r="H52" s="23" t="s">
        <v>685</v>
      </c>
    </row>
    <row r="53" spans="1:8" ht="30" customHeight="1" x14ac:dyDescent="0.25">
      <c r="A53" s="19" t="s">
        <v>681</v>
      </c>
      <c r="B53" s="38" t="s">
        <v>719</v>
      </c>
      <c r="C53" s="23">
        <v>8</v>
      </c>
      <c r="D53" s="36">
        <v>56000</v>
      </c>
      <c r="E53" s="36">
        <f t="shared" si="3"/>
        <v>448000</v>
      </c>
      <c r="F53" s="36">
        <v>448000</v>
      </c>
      <c r="G53" s="22">
        <v>45408</v>
      </c>
      <c r="H53" s="23" t="s">
        <v>720</v>
      </c>
    </row>
    <row r="54" spans="1:8" ht="30" customHeight="1" x14ac:dyDescent="0.25">
      <c r="A54" s="80" t="s">
        <v>721</v>
      </c>
      <c r="B54" s="38" t="s">
        <v>722</v>
      </c>
      <c r="C54" s="23">
        <v>10</v>
      </c>
      <c r="D54" s="36">
        <v>64790</v>
      </c>
      <c r="E54" s="36">
        <f t="shared" si="3"/>
        <v>647900</v>
      </c>
      <c r="F54" s="92">
        <f>SUM(E54:E55)</f>
        <v>1012400</v>
      </c>
      <c r="G54" s="83">
        <v>45420</v>
      </c>
      <c r="H54" s="86" t="s">
        <v>724</v>
      </c>
    </row>
    <row r="55" spans="1:8" ht="30" customHeight="1" x14ac:dyDescent="0.25">
      <c r="A55" s="82"/>
      <c r="B55" s="38" t="s">
        <v>723</v>
      </c>
      <c r="C55" s="23">
        <v>9</v>
      </c>
      <c r="D55" s="36">
        <v>40500</v>
      </c>
      <c r="E55" s="36">
        <f t="shared" si="3"/>
        <v>364500</v>
      </c>
      <c r="F55" s="93"/>
      <c r="G55" s="85"/>
      <c r="H55" s="88"/>
    </row>
    <row r="56" spans="1:8" ht="30" customHeight="1" x14ac:dyDescent="0.25">
      <c r="A56" s="80" t="s">
        <v>72</v>
      </c>
      <c r="B56" s="38" t="s">
        <v>725</v>
      </c>
      <c r="C56" s="23">
        <v>11</v>
      </c>
      <c r="D56" s="36">
        <v>136333.32999999999</v>
      </c>
      <c r="E56" s="36">
        <f t="shared" si="3"/>
        <v>1499666.63</v>
      </c>
      <c r="F56" s="92">
        <f>SUM(E56:E57)</f>
        <v>1636000</v>
      </c>
      <c r="G56" s="83">
        <v>45428</v>
      </c>
      <c r="H56" s="86" t="s">
        <v>726</v>
      </c>
    </row>
    <row r="57" spans="1:8" ht="30" customHeight="1" x14ac:dyDescent="0.25">
      <c r="A57" s="82"/>
      <c r="B57" s="38" t="s">
        <v>725</v>
      </c>
      <c r="C57" s="23">
        <v>1</v>
      </c>
      <c r="D57" s="36">
        <v>136333.37</v>
      </c>
      <c r="E57" s="36">
        <f t="shared" si="3"/>
        <v>136333.37</v>
      </c>
      <c r="F57" s="93"/>
      <c r="G57" s="85"/>
      <c r="H57" s="88"/>
    </row>
    <row r="58" spans="1:8" ht="30" customHeight="1" x14ac:dyDescent="0.25">
      <c r="A58" s="19" t="s">
        <v>728</v>
      </c>
      <c r="B58" s="38" t="s">
        <v>727</v>
      </c>
      <c r="C58" s="23">
        <v>2</v>
      </c>
      <c r="D58" s="36">
        <v>2100</v>
      </c>
      <c r="E58" s="36">
        <f t="shared" si="3"/>
        <v>4200</v>
      </c>
      <c r="F58" s="36">
        <v>4200</v>
      </c>
      <c r="G58" s="22">
        <v>45429</v>
      </c>
      <c r="H58" s="23" t="s">
        <v>685</v>
      </c>
    </row>
    <row r="59" spans="1:8" ht="30" customHeight="1" x14ac:dyDescent="0.25">
      <c r="A59" s="19" t="s">
        <v>730</v>
      </c>
      <c r="B59" s="38" t="s">
        <v>729</v>
      </c>
      <c r="C59" s="23">
        <v>7</v>
      </c>
      <c r="D59" s="36">
        <v>27000</v>
      </c>
      <c r="E59" s="36">
        <f t="shared" si="3"/>
        <v>189000</v>
      </c>
      <c r="F59" s="36">
        <v>189000</v>
      </c>
      <c r="G59" s="22">
        <v>45433</v>
      </c>
      <c r="H59" s="23" t="s">
        <v>731</v>
      </c>
    </row>
    <row r="60" spans="1:8" ht="30" customHeight="1" x14ac:dyDescent="0.25">
      <c r="A60" s="19" t="s">
        <v>730</v>
      </c>
      <c r="B60" s="38" t="s">
        <v>732</v>
      </c>
      <c r="C60" s="23">
        <v>9</v>
      </c>
      <c r="D60" s="36">
        <v>27000</v>
      </c>
      <c r="E60" s="36">
        <f t="shared" si="3"/>
        <v>243000</v>
      </c>
      <c r="F60" s="36">
        <v>243000</v>
      </c>
      <c r="G60" s="22">
        <v>45432</v>
      </c>
      <c r="H60" s="23" t="s">
        <v>731</v>
      </c>
    </row>
    <row r="61" spans="1:8" ht="30" customHeight="1" x14ac:dyDescent="0.25">
      <c r="A61" s="19" t="s">
        <v>730</v>
      </c>
      <c r="B61" s="38" t="s">
        <v>729</v>
      </c>
      <c r="C61" s="23">
        <v>2</v>
      </c>
      <c r="D61" s="36">
        <v>27000</v>
      </c>
      <c r="E61" s="36">
        <f t="shared" si="3"/>
        <v>54000</v>
      </c>
      <c r="F61" s="36">
        <v>54000</v>
      </c>
      <c r="G61" s="22">
        <v>45441</v>
      </c>
      <c r="H61" s="23" t="s">
        <v>731</v>
      </c>
    </row>
    <row r="62" spans="1:8" ht="30" customHeight="1" x14ac:dyDescent="0.25">
      <c r="A62" s="19" t="s">
        <v>584</v>
      </c>
      <c r="B62" s="38" t="s">
        <v>733</v>
      </c>
      <c r="C62" s="23">
        <v>6</v>
      </c>
      <c r="D62" s="36">
        <v>330000</v>
      </c>
      <c r="E62" s="36">
        <f t="shared" si="3"/>
        <v>1980000</v>
      </c>
      <c r="F62" s="36">
        <v>1980000</v>
      </c>
      <c r="G62" s="22">
        <v>45435</v>
      </c>
      <c r="H62" s="23" t="s">
        <v>660</v>
      </c>
    </row>
    <row r="63" spans="1:8" ht="30" customHeight="1" x14ac:dyDescent="0.25">
      <c r="A63" s="19" t="s">
        <v>734</v>
      </c>
      <c r="B63" s="38" t="s">
        <v>735</v>
      </c>
      <c r="C63" s="23">
        <v>4</v>
      </c>
      <c r="D63" s="36">
        <v>9474</v>
      </c>
      <c r="E63" s="36">
        <f t="shared" si="3"/>
        <v>37896</v>
      </c>
      <c r="F63" s="36">
        <v>37896</v>
      </c>
      <c r="G63" s="22">
        <v>45434</v>
      </c>
      <c r="H63" s="23" t="s">
        <v>736</v>
      </c>
    </row>
    <row r="64" spans="1:8" ht="30" customHeight="1" x14ac:dyDescent="0.25">
      <c r="A64" s="19" t="s">
        <v>737</v>
      </c>
      <c r="B64" s="38" t="s">
        <v>708</v>
      </c>
      <c r="C64" s="23">
        <v>2</v>
      </c>
      <c r="D64" s="36">
        <v>58186.75</v>
      </c>
      <c r="E64" s="36">
        <f t="shared" si="3"/>
        <v>116373.5</v>
      </c>
      <c r="F64" s="36">
        <v>116373.5</v>
      </c>
      <c r="G64" s="22">
        <v>45835</v>
      </c>
      <c r="H64" s="23" t="s">
        <v>738</v>
      </c>
    </row>
    <row r="65" spans="1:8" ht="30" customHeight="1" x14ac:dyDescent="0.25">
      <c r="A65" s="80" t="s">
        <v>739</v>
      </c>
      <c r="B65" s="38" t="s">
        <v>740</v>
      </c>
      <c r="C65" s="23">
        <v>2</v>
      </c>
      <c r="D65" s="36">
        <v>7060</v>
      </c>
      <c r="E65" s="36">
        <f t="shared" si="3"/>
        <v>14120</v>
      </c>
      <c r="F65" s="92">
        <f>SUM(E65:E67)</f>
        <v>161428</v>
      </c>
      <c r="G65" s="83">
        <v>45471</v>
      </c>
      <c r="H65" s="86" t="s">
        <v>738</v>
      </c>
    </row>
    <row r="66" spans="1:8" ht="30" customHeight="1" x14ac:dyDescent="0.25">
      <c r="A66" s="81"/>
      <c r="B66" s="38" t="s">
        <v>741</v>
      </c>
      <c r="C66" s="23">
        <v>4</v>
      </c>
      <c r="D66" s="36">
        <v>23880</v>
      </c>
      <c r="E66" s="36">
        <f t="shared" si="3"/>
        <v>95520</v>
      </c>
      <c r="F66" s="94"/>
      <c r="G66" s="84"/>
      <c r="H66" s="87"/>
    </row>
    <row r="67" spans="1:8" ht="30" customHeight="1" x14ac:dyDescent="0.25">
      <c r="A67" s="82"/>
      <c r="B67" s="38" t="s">
        <v>742</v>
      </c>
      <c r="C67" s="23">
        <v>11</v>
      </c>
      <c r="D67" s="36">
        <v>4708</v>
      </c>
      <c r="E67" s="36">
        <f t="shared" si="3"/>
        <v>51788</v>
      </c>
      <c r="F67" s="93"/>
      <c r="G67" s="85"/>
      <c r="H67" s="88"/>
    </row>
    <row r="68" spans="1:8" ht="30" customHeight="1" x14ac:dyDescent="0.25">
      <c r="A68" s="19" t="s">
        <v>744</v>
      </c>
      <c r="B68" s="38" t="s">
        <v>743</v>
      </c>
      <c r="C68" s="23">
        <v>18</v>
      </c>
      <c r="D68" s="36">
        <v>3135</v>
      </c>
      <c r="E68" s="36">
        <f t="shared" si="3"/>
        <v>56430</v>
      </c>
      <c r="F68" s="36">
        <v>56430</v>
      </c>
      <c r="G68" s="22">
        <v>45477</v>
      </c>
      <c r="H68" s="23" t="s">
        <v>731</v>
      </c>
    </row>
    <row r="69" spans="1:8" ht="30" customHeight="1" x14ac:dyDescent="0.25">
      <c r="A69" s="19" t="s">
        <v>744</v>
      </c>
      <c r="B69" s="38" t="s">
        <v>743</v>
      </c>
      <c r="C69" s="23">
        <v>4</v>
      </c>
      <c r="D69" s="36">
        <v>3135</v>
      </c>
      <c r="E69" s="36">
        <f t="shared" si="3"/>
        <v>12540</v>
      </c>
      <c r="F69" s="36">
        <v>12540</v>
      </c>
      <c r="G69" s="22">
        <v>45481</v>
      </c>
      <c r="H69" s="23" t="s">
        <v>731</v>
      </c>
    </row>
    <row r="70" spans="1:8" ht="30" customHeight="1" x14ac:dyDescent="0.25">
      <c r="A70" s="19" t="s">
        <v>744</v>
      </c>
      <c r="B70" s="38" t="s">
        <v>743</v>
      </c>
      <c r="C70" s="23">
        <v>13</v>
      </c>
      <c r="D70" s="36">
        <v>3135</v>
      </c>
      <c r="E70" s="36">
        <f t="shared" si="3"/>
        <v>40755</v>
      </c>
      <c r="F70" s="36">
        <v>40755</v>
      </c>
      <c r="G70" s="22">
        <v>45481</v>
      </c>
      <c r="H70" s="23" t="s">
        <v>731</v>
      </c>
    </row>
    <row r="71" spans="1:8" ht="30" customHeight="1" x14ac:dyDescent="0.25">
      <c r="A71" s="19" t="s">
        <v>745</v>
      </c>
      <c r="B71" s="38" t="s">
        <v>746</v>
      </c>
      <c r="C71" s="23">
        <v>6</v>
      </c>
      <c r="D71" s="36">
        <v>19801.88</v>
      </c>
      <c r="E71" s="36">
        <f t="shared" si="3"/>
        <v>118811.28</v>
      </c>
      <c r="F71" s="36">
        <v>118811.28</v>
      </c>
      <c r="G71" s="22">
        <v>45481</v>
      </c>
      <c r="H71" s="23" t="s">
        <v>747</v>
      </c>
    </row>
    <row r="72" spans="1:8" ht="30" customHeight="1" x14ac:dyDescent="0.25">
      <c r="A72" s="19" t="s">
        <v>748</v>
      </c>
      <c r="B72" s="38" t="s">
        <v>749</v>
      </c>
      <c r="C72" s="23">
        <v>4</v>
      </c>
      <c r="D72" s="36">
        <v>54000</v>
      </c>
      <c r="E72" s="36">
        <f t="shared" si="3"/>
        <v>216000</v>
      </c>
      <c r="F72" s="36">
        <v>216000</v>
      </c>
      <c r="G72" s="22">
        <v>45499</v>
      </c>
      <c r="H72" s="23" t="s">
        <v>750</v>
      </c>
    </row>
    <row r="73" spans="1:8" ht="30" customHeight="1" x14ac:dyDescent="0.25">
      <c r="A73" s="19" t="s">
        <v>634</v>
      </c>
      <c r="B73" s="38" t="s">
        <v>751</v>
      </c>
      <c r="C73" s="23">
        <v>14</v>
      </c>
      <c r="D73" s="36">
        <v>17150.939999999999</v>
      </c>
      <c r="E73" s="36">
        <f t="shared" si="3"/>
        <v>240113.15999999997</v>
      </c>
      <c r="F73" s="36">
        <v>240113.16</v>
      </c>
      <c r="G73" s="22">
        <v>45496</v>
      </c>
      <c r="H73" s="23" t="s">
        <v>660</v>
      </c>
    </row>
    <row r="74" spans="1:8" ht="30" customHeight="1" x14ac:dyDescent="0.25">
      <c r="A74" s="80" t="s">
        <v>58</v>
      </c>
      <c r="B74" s="38" t="s">
        <v>296</v>
      </c>
      <c r="C74" s="23">
        <v>1</v>
      </c>
      <c r="D74" s="36">
        <v>5000</v>
      </c>
      <c r="E74" s="36">
        <f t="shared" si="3"/>
        <v>5000</v>
      </c>
      <c r="F74" s="92">
        <f>SUM(E74:E78)</f>
        <v>61250</v>
      </c>
      <c r="G74" s="83">
        <v>45502</v>
      </c>
      <c r="H74" s="86" t="s">
        <v>278</v>
      </c>
    </row>
    <row r="75" spans="1:8" ht="30" customHeight="1" x14ac:dyDescent="0.25">
      <c r="A75" s="81"/>
      <c r="B75" s="20" t="s">
        <v>752</v>
      </c>
      <c r="C75" s="23">
        <v>1</v>
      </c>
      <c r="D75" s="36">
        <v>30750</v>
      </c>
      <c r="E75" s="36">
        <f t="shared" si="3"/>
        <v>30750</v>
      </c>
      <c r="F75" s="94"/>
      <c r="G75" s="84"/>
      <c r="H75" s="87"/>
    </row>
    <row r="76" spans="1:8" ht="30" customHeight="1" x14ac:dyDescent="0.25">
      <c r="A76" s="81"/>
      <c r="B76" s="38" t="s">
        <v>298</v>
      </c>
      <c r="C76" s="23">
        <v>1</v>
      </c>
      <c r="D76" s="36">
        <v>15000</v>
      </c>
      <c r="E76" s="36">
        <f t="shared" si="3"/>
        <v>15000</v>
      </c>
      <c r="F76" s="94"/>
      <c r="G76" s="84"/>
      <c r="H76" s="87"/>
    </row>
    <row r="77" spans="1:8" ht="30" customHeight="1" x14ac:dyDescent="0.25">
      <c r="A77" s="81"/>
      <c r="B77" s="38" t="s">
        <v>753</v>
      </c>
      <c r="C77" s="23">
        <v>1</v>
      </c>
      <c r="D77" s="36">
        <v>2000</v>
      </c>
      <c r="E77" s="36">
        <f t="shared" si="3"/>
        <v>2000</v>
      </c>
      <c r="F77" s="94"/>
      <c r="G77" s="84"/>
      <c r="H77" s="87"/>
    </row>
    <row r="78" spans="1:8" ht="30" customHeight="1" x14ac:dyDescent="0.25">
      <c r="A78" s="82"/>
      <c r="B78" s="20" t="s">
        <v>300</v>
      </c>
      <c r="C78" s="23">
        <v>1</v>
      </c>
      <c r="D78" s="36">
        <v>8500</v>
      </c>
      <c r="E78" s="36">
        <f t="shared" si="3"/>
        <v>8500</v>
      </c>
      <c r="F78" s="93"/>
      <c r="G78" s="85"/>
      <c r="H78" s="88"/>
    </row>
    <row r="79" spans="1:8" ht="30" customHeight="1" x14ac:dyDescent="0.25">
      <c r="A79" s="19" t="s">
        <v>634</v>
      </c>
      <c r="B79" s="38" t="s">
        <v>754</v>
      </c>
      <c r="C79" s="23">
        <v>6</v>
      </c>
      <c r="D79" s="36">
        <v>19801.88</v>
      </c>
      <c r="E79" s="36">
        <f t="shared" si="3"/>
        <v>118811.28</v>
      </c>
      <c r="F79" s="36">
        <v>118811.28</v>
      </c>
      <c r="G79" s="22">
        <v>45516</v>
      </c>
      <c r="H79" s="23" t="s">
        <v>755</v>
      </c>
    </row>
    <row r="80" spans="1:8" ht="30" customHeight="1" x14ac:dyDescent="0.25">
      <c r="A80" s="80" t="s">
        <v>58</v>
      </c>
      <c r="B80" s="38" t="s">
        <v>756</v>
      </c>
      <c r="C80" s="23">
        <v>1</v>
      </c>
      <c r="D80" s="36">
        <v>179640.93</v>
      </c>
      <c r="E80" s="36">
        <f t="shared" si="3"/>
        <v>179640.93</v>
      </c>
      <c r="F80" s="92">
        <f>SUM(E80:E93)</f>
        <v>536999.49999999988</v>
      </c>
      <c r="G80" s="83">
        <v>45525</v>
      </c>
      <c r="H80" s="86" t="s">
        <v>770</v>
      </c>
    </row>
    <row r="81" spans="1:8" ht="30" customHeight="1" x14ac:dyDescent="0.25">
      <c r="A81" s="81"/>
      <c r="B81" s="38" t="s">
        <v>757</v>
      </c>
      <c r="C81" s="23">
        <v>2</v>
      </c>
      <c r="D81" s="36">
        <v>5570.51</v>
      </c>
      <c r="E81" s="36">
        <f t="shared" si="3"/>
        <v>11141.02</v>
      </c>
      <c r="F81" s="94"/>
      <c r="G81" s="84"/>
      <c r="H81" s="87"/>
    </row>
    <row r="82" spans="1:8" ht="30" customHeight="1" x14ac:dyDescent="0.25">
      <c r="A82" s="81"/>
      <c r="B82" s="38" t="s">
        <v>758</v>
      </c>
      <c r="C82" s="23">
        <v>1</v>
      </c>
      <c r="D82" s="36">
        <v>12034.21</v>
      </c>
      <c r="E82" s="36">
        <f t="shared" si="3"/>
        <v>12034.21</v>
      </c>
      <c r="F82" s="94"/>
      <c r="G82" s="84"/>
      <c r="H82" s="87"/>
    </row>
    <row r="83" spans="1:8" ht="30" customHeight="1" x14ac:dyDescent="0.25">
      <c r="A83" s="81"/>
      <c r="B83" s="38" t="s">
        <v>759</v>
      </c>
      <c r="C83" s="23">
        <v>1</v>
      </c>
      <c r="D83" s="36">
        <v>34744.080000000002</v>
      </c>
      <c r="E83" s="36">
        <f t="shared" si="3"/>
        <v>34744.080000000002</v>
      </c>
      <c r="F83" s="94"/>
      <c r="G83" s="84"/>
      <c r="H83" s="87"/>
    </row>
    <row r="84" spans="1:8" ht="30" customHeight="1" x14ac:dyDescent="0.25">
      <c r="A84" s="81"/>
      <c r="B84" s="38" t="s">
        <v>760</v>
      </c>
      <c r="C84" s="23">
        <v>1</v>
      </c>
      <c r="D84" s="36">
        <v>29339.73</v>
      </c>
      <c r="E84" s="36">
        <f t="shared" si="3"/>
        <v>29339.73</v>
      </c>
      <c r="F84" s="94"/>
      <c r="G84" s="84"/>
      <c r="H84" s="87"/>
    </row>
    <row r="85" spans="1:8" ht="30" customHeight="1" x14ac:dyDescent="0.25">
      <c r="A85" s="81"/>
      <c r="B85" s="38" t="s">
        <v>761</v>
      </c>
      <c r="C85" s="23">
        <v>1</v>
      </c>
      <c r="D85" s="36">
        <v>2191.5500000000002</v>
      </c>
      <c r="E85" s="36">
        <f t="shared" si="3"/>
        <v>2191.5500000000002</v>
      </c>
      <c r="F85" s="94"/>
      <c r="G85" s="84"/>
      <c r="H85" s="87"/>
    </row>
    <row r="86" spans="1:8" ht="30" customHeight="1" x14ac:dyDescent="0.25">
      <c r="A86" s="81"/>
      <c r="B86" s="38" t="s">
        <v>762</v>
      </c>
      <c r="C86" s="23">
        <v>1</v>
      </c>
      <c r="D86" s="36">
        <v>4205.8999999999996</v>
      </c>
      <c r="E86" s="36">
        <f t="shared" si="3"/>
        <v>4205.8999999999996</v>
      </c>
      <c r="F86" s="94"/>
      <c r="G86" s="84"/>
      <c r="H86" s="87"/>
    </row>
    <row r="87" spans="1:8" ht="30" customHeight="1" x14ac:dyDescent="0.25">
      <c r="A87" s="81"/>
      <c r="B87" s="38" t="s">
        <v>763</v>
      </c>
      <c r="C87" s="23">
        <v>1</v>
      </c>
      <c r="D87" s="36">
        <v>382</v>
      </c>
      <c r="E87" s="36">
        <f t="shared" si="3"/>
        <v>382</v>
      </c>
      <c r="F87" s="94"/>
      <c r="G87" s="84"/>
      <c r="H87" s="87"/>
    </row>
    <row r="88" spans="1:8" ht="30" customHeight="1" x14ac:dyDescent="0.25">
      <c r="A88" s="81"/>
      <c r="B88" s="38" t="s">
        <v>764</v>
      </c>
      <c r="C88" s="23">
        <v>1</v>
      </c>
      <c r="D88" s="36">
        <v>60257.16</v>
      </c>
      <c r="E88" s="36">
        <f t="shared" si="3"/>
        <v>60257.16</v>
      </c>
      <c r="F88" s="94"/>
      <c r="G88" s="84"/>
      <c r="H88" s="87"/>
    </row>
    <row r="89" spans="1:8" ht="30" customHeight="1" x14ac:dyDescent="0.25">
      <c r="A89" s="81"/>
      <c r="B89" s="38" t="s">
        <v>765</v>
      </c>
      <c r="C89" s="23">
        <v>1</v>
      </c>
      <c r="D89" s="36">
        <v>27795.7</v>
      </c>
      <c r="E89" s="36">
        <f t="shared" si="3"/>
        <v>27795.7</v>
      </c>
      <c r="F89" s="94"/>
      <c r="G89" s="84"/>
      <c r="H89" s="87"/>
    </row>
    <row r="90" spans="1:8" ht="30" customHeight="1" x14ac:dyDescent="0.25">
      <c r="A90" s="81"/>
      <c r="B90" s="38" t="s">
        <v>766</v>
      </c>
      <c r="C90" s="23">
        <v>1</v>
      </c>
      <c r="D90" s="36">
        <v>65627.83</v>
      </c>
      <c r="E90" s="36">
        <f t="shared" si="3"/>
        <v>65627.83</v>
      </c>
      <c r="F90" s="94"/>
      <c r="G90" s="84"/>
      <c r="H90" s="87"/>
    </row>
    <row r="91" spans="1:8" ht="30" customHeight="1" x14ac:dyDescent="0.25">
      <c r="A91" s="81"/>
      <c r="B91" s="38" t="s">
        <v>767</v>
      </c>
      <c r="C91" s="23">
        <v>1</v>
      </c>
      <c r="D91" s="36">
        <v>13897.85</v>
      </c>
      <c r="E91" s="36">
        <f t="shared" si="3"/>
        <v>13897.85</v>
      </c>
      <c r="F91" s="94"/>
      <c r="G91" s="84"/>
      <c r="H91" s="87"/>
    </row>
    <row r="92" spans="1:8" ht="30" customHeight="1" x14ac:dyDescent="0.25">
      <c r="A92" s="81"/>
      <c r="B92" s="38" t="s">
        <v>768</v>
      </c>
      <c r="C92" s="23">
        <v>1</v>
      </c>
      <c r="D92" s="36">
        <v>86474.1</v>
      </c>
      <c r="E92" s="36">
        <f t="shared" si="3"/>
        <v>86474.1</v>
      </c>
      <c r="F92" s="94"/>
      <c r="G92" s="84"/>
      <c r="H92" s="87"/>
    </row>
    <row r="93" spans="1:8" ht="30" customHeight="1" x14ac:dyDescent="0.25">
      <c r="A93" s="82"/>
      <c r="B93" s="38" t="s">
        <v>769</v>
      </c>
      <c r="C93" s="23">
        <v>1</v>
      </c>
      <c r="D93" s="36">
        <v>9267.44</v>
      </c>
      <c r="E93" s="36">
        <f t="shared" si="3"/>
        <v>9267.44</v>
      </c>
      <c r="F93" s="93"/>
      <c r="G93" s="85"/>
      <c r="H93" s="88"/>
    </row>
    <row r="94" spans="1:8" ht="30" customHeight="1" x14ac:dyDescent="0.25">
      <c r="A94" s="19" t="s">
        <v>730</v>
      </c>
      <c r="B94" s="38" t="s">
        <v>732</v>
      </c>
      <c r="C94" s="23">
        <v>7</v>
      </c>
      <c r="D94" s="36">
        <v>27000</v>
      </c>
      <c r="E94" s="36">
        <f t="shared" si="3"/>
        <v>189000</v>
      </c>
      <c r="F94" s="36">
        <v>189000</v>
      </c>
      <c r="G94" s="22">
        <v>45525</v>
      </c>
      <c r="H94" s="23" t="s">
        <v>731</v>
      </c>
    </row>
    <row r="95" spans="1:8" ht="30" customHeight="1" x14ac:dyDescent="0.25">
      <c r="A95" s="19" t="s">
        <v>602</v>
      </c>
      <c r="B95" s="38" t="s">
        <v>774</v>
      </c>
      <c r="C95" s="23">
        <v>9</v>
      </c>
      <c r="D95" s="36">
        <v>3450</v>
      </c>
      <c r="E95" s="36">
        <f t="shared" si="3"/>
        <v>31050</v>
      </c>
      <c r="F95" s="36">
        <v>31050</v>
      </c>
      <c r="G95" s="22">
        <v>45532</v>
      </c>
      <c r="H95" s="23" t="s">
        <v>775</v>
      </c>
    </row>
    <row r="96" spans="1:8" ht="30" customHeight="1" x14ac:dyDescent="0.25">
      <c r="A96" s="19" t="s">
        <v>771</v>
      </c>
      <c r="B96" s="38" t="s">
        <v>772</v>
      </c>
      <c r="C96" s="23">
        <v>1</v>
      </c>
      <c r="D96" s="36">
        <v>26325</v>
      </c>
      <c r="E96" s="36">
        <f t="shared" ref="E96" si="4">C96*D96</f>
        <v>26325</v>
      </c>
      <c r="F96" s="36">
        <v>26325</v>
      </c>
      <c r="G96" s="22">
        <v>45538</v>
      </c>
      <c r="H96" s="23" t="s">
        <v>773</v>
      </c>
    </row>
    <row r="97" spans="1:8" ht="30" customHeight="1" x14ac:dyDescent="0.25">
      <c r="A97" s="80" t="s">
        <v>776</v>
      </c>
      <c r="B97" s="38" t="s">
        <v>777</v>
      </c>
      <c r="C97" s="23">
        <v>8</v>
      </c>
      <c r="D97" s="36">
        <v>14065</v>
      </c>
      <c r="E97" s="36">
        <f t="shared" si="3"/>
        <v>112520</v>
      </c>
      <c r="F97" s="92">
        <f>SUM(E97:E99)</f>
        <v>388000</v>
      </c>
      <c r="G97" s="83">
        <v>45477</v>
      </c>
      <c r="H97" s="86" t="s">
        <v>780</v>
      </c>
    </row>
    <row r="98" spans="1:8" ht="30" customHeight="1" x14ac:dyDescent="0.25">
      <c r="A98" s="81"/>
      <c r="B98" s="38" t="s">
        <v>778</v>
      </c>
      <c r="C98" s="23">
        <v>8</v>
      </c>
      <c r="D98" s="36">
        <v>28615</v>
      </c>
      <c r="E98" s="36">
        <f t="shared" si="3"/>
        <v>228920</v>
      </c>
      <c r="F98" s="94"/>
      <c r="G98" s="84"/>
      <c r="H98" s="87"/>
    </row>
    <row r="99" spans="1:8" ht="30" customHeight="1" x14ac:dyDescent="0.25">
      <c r="A99" s="82"/>
      <c r="B99" s="38" t="s">
        <v>779</v>
      </c>
      <c r="C99" s="23">
        <v>8</v>
      </c>
      <c r="D99" s="36">
        <v>5820</v>
      </c>
      <c r="E99" s="36">
        <f t="shared" si="3"/>
        <v>46560</v>
      </c>
      <c r="F99" s="93"/>
      <c r="G99" s="85"/>
      <c r="H99" s="88"/>
    </row>
    <row r="100" spans="1:8" ht="30" customHeight="1" x14ac:dyDescent="0.25">
      <c r="A100" s="19" t="s">
        <v>744</v>
      </c>
      <c r="B100" s="38" t="s">
        <v>743</v>
      </c>
      <c r="C100" s="23">
        <v>14</v>
      </c>
      <c r="D100" s="36">
        <v>3135</v>
      </c>
      <c r="E100" s="36">
        <f t="shared" si="3"/>
        <v>43890</v>
      </c>
      <c r="F100" s="36">
        <v>43890</v>
      </c>
      <c r="G100" s="22">
        <v>45547</v>
      </c>
      <c r="H100" s="23" t="s">
        <v>731</v>
      </c>
    </row>
    <row r="101" spans="1:8" ht="30" customHeight="1" x14ac:dyDescent="0.25">
      <c r="A101" s="19" t="s">
        <v>744</v>
      </c>
      <c r="B101" s="38" t="s">
        <v>743</v>
      </c>
      <c r="C101" s="23">
        <v>10</v>
      </c>
      <c r="D101" s="36">
        <v>3135</v>
      </c>
      <c r="E101" s="36">
        <f t="shared" si="3"/>
        <v>31350</v>
      </c>
      <c r="F101" s="36">
        <v>31350</v>
      </c>
      <c r="G101" s="22">
        <v>45548</v>
      </c>
      <c r="H101" s="23" t="s">
        <v>731</v>
      </c>
    </row>
    <row r="102" spans="1:8" ht="30" customHeight="1" x14ac:dyDescent="0.25">
      <c r="A102" s="19" t="s">
        <v>730</v>
      </c>
      <c r="B102" s="38" t="s">
        <v>732</v>
      </c>
      <c r="C102" s="23">
        <v>5</v>
      </c>
      <c r="D102" s="36">
        <v>27000</v>
      </c>
      <c r="E102" s="36">
        <f t="shared" si="3"/>
        <v>135000</v>
      </c>
      <c r="F102" s="36">
        <v>135000</v>
      </c>
      <c r="G102" s="22">
        <v>45561</v>
      </c>
      <c r="H102" s="23" t="s">
        <v>731</v>
      </c>
    </row>
    <row r="103" spans="1:8" ht="30" customHeight="1" x14ac:dyDescent="0.25">
      <c r="A103" s="19" t="s">
        <v>730</v>
      </c>
      <c r="B103" s="38" t="s">
        <v>781</v>
      </c>
      <c r="C103" s="23">
        <v>8</v>
      </c>
      <c r="D103" s="36">
        <v>110500</v>
      </c>
      <c r="E103" s="36">
        <f t="shared" si="3"/>
        <v>884000</v>
      </c>
      <c r="F103" s="36">
        <v>884000</v>
      </c>
      <c r="G103" s="22">
        <v>45576</v>
      </c>
      <c r="H103" s="23" t="s">
        <v>750</v>
      </c>
    </row>
    <row r="104" spans="1:8" ht="30" customHeight="1" x14ac:dyDescent="0.25">
      <c r="A104" s="95" t="s">
        <v>58</v>
      </c>
      <c r="B104" s="38" t="s">
        <v>756</v>
      </c>
      <c r="C104" s="23">
        <v>1</v>
      </c>
      <c r="D104" s="36">
        <v>179640.93</v>
      </c>
      <c r="E104" s="36">
        <f t="shared" ref="E104:E172" si="5">C104*D104</f>
        <v>179640.93</v>
      </c>
      <c r="F104" s="92">
        <f>SUM(E104:E117)</f>
        <v>536999.49999999988</v>
      </c>
      <c r="G104" s="83">
        <v>45525</v>
      </c>
      <c r="H104" s="86" t="s">
        <v>770</v>
      </c>
    </row>
    <row r="105" spans="1:8" ht="30" customHeight="1" x14ac:dyDescent="0.25">
      <c r="A105" s="96"/>
      <c r="B105" s="38" t="s">
        <v>757</v>
      </c>
      <c r="C105" s="23">
        <v>2</v>
      </c>
      <c r="D105" s="36">
        <v>5570.51</v>
      </c>
      <c r="E105" s="36">
        <f t="shared" si="5"/>
        <v>11141.02</v>
      </c>
      <c r="F105" s="94"/>
      <c r="G105" s="84"/>
      <c r="H105" s="87"/>
    </row>
    <row r="106" spans="1:8" ht="30" customHeight="1" x14ac:dyDescent="0.25">
      <c r="A106" s="96"/>
      <c r="B106" s="38" t="s">
        <v>758</v>
      </c>
      <c r="C106" s="23">
        <v>1</v>
      </c>
      <c r="D106" s="36">
        <v>12034.21</v>
      </c>
      <c r="E106" s="36">
        <f t="shared" si="5"/>
        <v>12034.21</v>
      </c>
      <c r="F106" s="94"/>
      <c r="G106" s="84"/>
      <c r="H106" s="87"/>
    </row>
    <row r="107" spans="1:8" ht="30" customHeight="1" x14ac:dyDescent="0.25">
      <c r="A107" s="96"/>
      <c r="B107" s="38" t="s">
        <v>759</v>
      </c>
      <c r="C107" s="23">
        <v>1</v>
      </c>
      <c r="D107" s="36">
        <v>34744.080000000002</v>
      </c>
      <c r="E107" s="36">
        <f t="shared" si="5"/>
        <v>34744.080000000002</v>
      </c>
      <c r="F107" s="94"/>
      <c r="G107" s="84"/>
      <c r="H107" s="87"/>
    </row>
    <row r="108" spans="1:8" ht="30" customHeight="1" x14ac:dyDescent="0.25">
      <c r="A108" s="96"/>
      <c r="B108" s="38" t="s">
        <v>760</v>
      </c>
      <c r="C108" s="23">
        <v>1</v>
      </c>
      <c r="D108" s="36">
        <v>29339.73</v>
      </c>
      <c r="E108" s="36">
        <f t="shared" si="5"/>
        <v>29339.73</v>
      </c>
      <c r="F108" s="94"/>
      <c r="G108" s="84"/>
      <c r="H108" s="87"/>
    </row>
    <row r="109" spans="1:8" ht="30" customHeight="1" x14ac:dyDescent="0.25">
      <c r="A109" s="96"/>
      <c r="B109" s="38" t="s">
        <v>761</v>
      </c>
      <c r="C109" s="23">
        <v>1</v>
      </c>
      <c r="D109" s="36">
        <v>2191.5500000000002</v>
      </c>
      <c r="E109" s="36">
        <f t="shared" si="5"/>
        <v>2191.5500000000002</v>
      </c>
      <c r="F109" s="94"/>
      <c r="G109" s="84"/>
      <c r="H109" s="87"/>
    </row>
    <row r="110" spans="1:8" ht="30" customHeight="1" x14ac:dyDescent="0.25">
      <c r="A110" s="96"/>
      <c r="B110" s="38" t="s">
        <v>762</v>
      </c>
      <c r="C110" s="23">
        <v>1</v>
      </c>
      <c r="D110" s="36">
        <v>4205.8999999999996</v>
      </c>
      <c r="E110" s="36">
        <f t="shared" si="5"/>
        <v>4205.8999999999996</v>
      </c>
      <c r="F110" s="94"/>
      <c r="G110" s="84"/>
      <c r="H110" s="87"/>
    </row>
    <row r="111" spans="1:8" ht="30" customHeight="1" x14ac:dyDescent="0.25">
      <c r="A111" s="96"/>
      <c r="B111" s="38" t="s">
        <v>763</v>
      </c>
      <c r="C111" s="23">
        <v>1</v>
      </c>
      <c r="D111" s="36">
        <v>382</v>
      </c>
      <c r="E111" s="36">
        <f t="shared" si="5"/>
        <v>382</v>
      </c>
      <c r="F111" s="94"/>
      <c r="G111" s="84"/>
      <c r="H111" s="87"/>
    </row>
    <row r="112" spans="1:8" ht="30" customHeight="1" x14ac:dyDescent="0.25">
      <c r="A112" s="96"/>
      <c r="B112" s="38" t="s">
        <v>764</v>
      </c>
      <c r="C112" s="23">
        <v>1</v>
      </c>
      <c r="D112" s="36">
        <v>60257.16</v>
      </c>
      <c r="E112" s="36">
        <f t="shared" si="5"/>
        <v>60257.16</v>
      </c>
      <c r="F112" s="94"/>
      <c r="G112" s="84"/>
      <c r="H112" s="87"/>
    </row>
    <row r="113" spans="1:8" ht="30" customHeight="1" x14ac:dyDescent="0.25">
      <c r="A113" s="96"/>
      <c r="B113" s="38" t="s">
        <v>765</v>
      </c>
      <c r="C113" s="23">
        <v>1</v>
      </c>
      <c r="D113" s="36">
        <v>27795.7</v>
      </c>
      <c r="E113" s="36">
        <f t="shared" si="5"/>
        <v>27795.7</v>
      </c>
      <c r="F113" s="94"/>
      <c r="G113" s="84"/>
      <c r="H113" s="87"/>
    </row>
    <row r="114" spans="1:8" ht="30" customHeight="1" x14ac:dyDescent="0.25">
      <c r="A114" s="96"/>
      <c r="B114" s="38" t="s">
        <v>766</v>
      </c>
      <c r="C114" s="23">
        <v>1</v>
      </c>
      <c r="D114" s="36">
        <v>65627.83</v>
      </c>
      <c r="E114" s="36">
        <f t="shared" si="5"/>
        <v>65627.83</v>
      </c>
      <c r="F114" s="94"/>
      <c r="G114" s="84"/>
      <c r="H114" s="87"/>
    </row>
    <row r="115" spans="1:8" ht="30" customHeight="1" x14ac:dyDescent="0.25">
      <c r="A115" s="96"/>
      <c r="B115" s="38" t="s">
        <v>767</v>
      </c>
      <c r="C115" s="23">
        <v>1</v>
      </c>
      <c r="D115" s="36">
        <v>13897.85</v>
      </c>
      <c r="E115" s="36">
        <f t="shared" si="5"/>
        <v>13897.85</v>
      </c>
      <c r="F115" s="94"/>
      <c r="G115" s="84"/>
      <c r="H115" s="87"/>
    </row>
    <row r="116" spans="1:8" ht="30" customHeight="1" x14ac:dyDescent="0.25">
      <c r="A116" s="96"/>
      <c r="B116" s="38" t="s">
        <v>768</v>
      </c>
      <c r="C116" s="23">
        <v>1</v>
      </c>
      <c r="D116" s="36">
        <v>86474.1</v>
      </c>
      <c r="E116" s="36">
        <f t="shared" si="5"/>
        <v>86474.1</v>
      </c>
      <c r="F116" s="94"/>
      <c r="G116" s="84"/>
      <c r="H116" s="87"/>
    </row>
    <row r="117" spans="1:8" ht="30" customHeight="1" x14ac:dyDescent="0.25">
      <c r="A117" s="96"/>
      <c r="B117" s="38" t="s">
        <v>769</v>
      </c>
      <c r="C117" s="23">
        <v>1</v>
      </c>
      <c r="D117" s="36">
        <v>9267.44</v>
      </c>
      <c r="E117" s="36">
        <f t="shared" si="5"/>
        <v>9267.44</v>
      </c>
      <c r="F117" s="93"/>
      <c r="G117" s="85"/>
      <c r="H117" s="88"/>
    </row>
    <row r="118" spans="1:8" ht="30" customHeight="1" x14ac:dyDescent="0.25">
      <c r="A118" s="19" t="s">
        <v>730</v>
      </c>
      <c r="B118" s="38" t="s">
        <v>732</v>
      </c>
      <c r="C118" s="23">
        <v>6</v>
      </c>
      <c r="D118" s="36">
        <v>27000</v>
      </c>
      <c r="E118" s="36">
        <f t="shared" si="5"/>
        <v>162000</v>
      </c>
      <c r="F118" s="36">
        <v>162000</v>
      </c>
      <c r="G118" s="22">
        <v>45561</v>
      </c>
      <c r="H118" s="23" t="s">
        <v>731</v>
      </c>
    </row>
    <row r="119" spans="1:8" ht="30" customHeight="1" x14ac:dyDescent="0.25">
      <c r="A119" s="19" t="s">
        <v>748</v>
      </c>
      <c r="B119" s="38" t="s">
        <v>732</v>
      </c>
      <c r="C119" s="23">
        <v>1</v>
      </c>
      <c r="D119" s="36">
        <v>27000</v>
      </c>
      <c r="E119" s="36">
        <f t="shared" si="5"/>
        <v>27000</v>
      </c>
      <c r="F119" s="36">
        <v>27000</v>
      </c>
      <c r="G119" s="22">
        <v>45561</v>
      </c>
      <c r="H119" s="23" t="s">
        <v>731</v>
      </c>
    </row>
    <row r="120" spans="1:8" ht="49.5" customHeight="1" x14ac:dyDescent="0.25">
      <c r="A120" s="19" t="s">
        <v>72</v>
      </c>
      <c r="B120" s="38" t="s">
        <v>782</v>
      </c>
      <c r="C120" s="23">
        <v>2</v>
      </c>
      <c r="D120" s="36">
        <v>300000</v>
      </c>
      <c r="E120" s="36">
        <f t="shared" si="5"/>
        <v>600000</v>
      </c>
      <c r="F120" s="36">
        <v>600000</v>
      </c>
      <c r="G120" s="22">
        <v>45574</v>
      </c>
      <c r="H120" s="23" t="s">
        <v>783</v>
      </c>
    </row>
    <row r="121" spans="1:8" ht="30" customHeight="1" x14ac:dyDescent="0.25">
      <c r="A121" s="80" t="s">
        <v>72</v>
      </c>
      <c r="B121" s="38" t="s">
        <v>784</v>
      </c>
      <c r="C121" s="23">
        <v>2</v>
      </c>
      <c r="D121" s="36">
        <v>136333.32999999999</v>
      </c>
      <c r="E121" s="36">
        <f t="shared" si="5"/>
        <v>272666.65999999997</v>
      </c>
      <c r="F121" s="92">
        <f>SUM(E121:E122)</f>
        <v>409000</v>
      </c>
      <c r="G121" s="83">
        <v>45590</v>
      </c>
      <c r="H121" s="86" t="s">
        <v>786</v>
      </c>
    </row>
    <row r="122" spans="1:8" ht="30" customHeight="1" x14ac:dyDescent="0.25">
      <c r="A122" s="82"/>
      <c r="B122" s="38" t="s">
        <v>785</v>
      </c>
      <c r="C122" s="23">
        <v>1</v>
      </c>
      <c r="D122" s="36">
        <v>136333.34</v>
      </c>
      <c r="E122" s="36">
        <f t="shared" si="5"/>
        <v>136333.34</v>
      </c>
      <c r="F122" s="93"/>
      <c r="G122" s="85"/>
      <c r="H122" s="88"/>
    </row>
    <row r="123" spans="1:8" ht="30" customHeight="1" x14ac:dyDescent="0.25">
      <c r="A123" s="80" t="s">
        <v>787</v>
      </c>
      <c r="B123" s="38" t="s">
        <v>788</v>
      </c>
      <c r="C123" s="23">
        <v>1</v>
      </c>
      <c r="D123" s="41">
        <v>319845.90000000002</v>
      </c>
      <c r="E123" s="36">
        <f t="shared" si="5"/>
        <v>319845.90000000002</v>
      </c>
      <c r="F123" s="92">
        <f>SUM(E123:E135)</f>
        <v>1270000.0000000005</v>
      </c>
      <c r="G123" s="83">
        <v>45587</v>
      </c>
      <c r="H123" s="86" t="s">
        <v>800</v>
      </c>
    </row>
    <row r="124" spans="1:8" ht="30" customHeight="1" x14ac:dyDescent="0.25">
      <c r="A124" s="81"/>
      <c r="B124" s="38" t="s">
        <v>789</v>
      </c>
      <c r="C124" s="23">
        <v>1</v>
      </c>
      <c r="D124" s="36">
        <v>278801.78000000003</v>
      </c>
      <c r="E124" s="36">
        <f t="shared" si="5"/>
        <v>278801.78000000003</v>
      </c>
      <c r="F124" s="94"/>
      <c r="G124" s="84"/>
      <c r="H124" s="87"/>
    </row>
    <row r="125" spans="1:8" ht="30" customHeight="1" x14ac:dyDescent="0.25">
      <c r="A125" s="81"/>
      <c r="B125" s="38" t="s">
        <v>789</v>
      </c>
      <c r="C125" s="23">
        <v>1</v>
      </c>
      <c r="D125" s="36">
        <v>278801.77</v>
      </c>
      <c r="E125" s="36">
        <f t="shared" si="5"/>
        <v>278801.77</v>
      </c>
      <c r="F125" s="94"/>
      <c r="G125" s="84"/>
      <c r="H125" s="87"/>
    </row>
    <row r="126" spans="1:8" ht="30" customHeight="1" x14ac:dyDescent="0.25">
      <c r="A126" s="81"/>
      <c r="B126" s="38" t="s">
        <v>790</v>
      </c>
      <c r="C126" s="23">
        <v>1</v>
      </c>
      <c r="D126" s="36">
        <v>6561.53</v>
      </c>
      <c r="E126" s="36">
        <f t="shared" si="5"/>
        <v>6561.53</v>
      </c>
      <c r="F126" s="94"/>
      <c r="G126" s="84"/>
      <c r="H126" s="87"/>
    </row>
    <row r="127" spans="1:8" ht="30" customHeight="1" x14ac:dyDescent="0.25">
      <c r="A127" s="81"/>
      <c r="B127" s="38" t="s">
        <v>791</v>
      </c>
      <c r="C127" s="23">
        <v>1</v>
      </c>
      <c r="D127" s="36">
        <v>74551.179999999993</v>
      </c>
      <c r="E127" s="36">
        <f t="shared" si="5"/>
        <v>74551.179999999993</v>
      </c>
      <c r="F127" s="94"/>
      <c r="G127" s="84"/>
      <c r="H127" s="87"/>
    </row>
    <row r="128" spans="1:8" ht="30" customHeight="1" x14ac:dyDescent="0.25">
      <c r="A128" s="81"/>
      <c r="B128" s="38" t="s">
        <v>792</v>
      </c>
      <c r="C128" s="23">
        <v>1</v>
      </c>
      <c r="D128" s="36">
        <v>4314.53</v>
      </c>
      <c r="E128" s="36">
        <f t="shared" si="5"/>
        <v>4314.53</v>
      </c>
      <c r="F128" s="94"/>
      <c r="G128" s="84"/>
      <c r="H128" s="87"/>
    </row>
    <row r="129" spans="1:8" ht="30" customHeight="1" x14ac:dyDescent="0.25">
      <c r="A129" s="81"/>
      <c r="B129" s="38" t="s">
        <v>793</v>
      </c>
      <c r="C129" s="23">
        <v>1</v>
      </c>
      <c r="D129" s="36">
        <v>89661.18</v>
      </c>
      <c r="E129" s="36">
        <f t="shared" si="5"/>
        <v>89661.18</v>
      </c>
      <c r="F129" s="94"/>
      <c r="G129" s="84"/>
      <c r="H129" s="87"/>
    </row>
    <row r="130" spans="1:8" ht="30" customHeight="1" x14ac:dyDescent="0.25">
      <c r="A130" s="81"/>
      <c r="B130" s="38" t="s">
        <v>794</v>
      </c>
      <c r="C130" s="23">
        <v>1</v>
      </c>
      <c r="D130" s="36">
        <v>24407.06</v>
      </c>
      <c r="E130" s="36">
        <f t="shared" si="5"/>
        <v>24407.06</v>
      </c>
      <c r="F130" s="94"/>
      <c r="G130" s="84"/>
      <c r="H130" s="87"/>
    </row>
    <row r="131" spans="1:8" ht="30" customHeight="1" x14ac:dyDescent="0.25">
      <c r="A131" s="81"/>
      <c r="B131" s="38" t="s">
        <v>795</v>
      </c>
      <c r="C131" s="23">
        <v>1</v>
      </c>
      <c r="D131" s="36">
        <v>42750.59</v>
      </c>
      <c r="E131" s="36">
        <f t="shared" si="5"/>
        <v>42750.59</v>
      </c>
      <c r="F131" s="94"/>
      <c r="G131" s="84"/>
      <c r="H131" s="87"/>
    </row>
    <row r="132" spans="1:8" ht="30" customHeight="1" x14ac:dyDescent="0.25">
      <c r="A132" s="81"/>
      <c r="B132" s="38" t="s">
        <v>796</v>
      </c>
      <c r="C132" s="23">
        <v>1</v>
      </c>
      <c r="D132" s="36">
        <v>42750.59</v>
      </c>
      <c r="E132" s="36">
        <f t="shared" si="5"/>
        <v>42750.59</v>
      </c>
      <c r="F132" s="94"/>
      <c r="G132" s="84"/>
      <c r="H132" s="87"/>
    </row>
    <row r="133" spans="1:8" ht="30" customHeight="1" x14ac:dyDescent="0.25">
      <c r="A133" s="81"/>
      <c r="B133" s="38" t="s">
        <v>797</v>
      </c>
      <c r="C133" s="23">
        <v>3</v>
      </c>
      <c r="D133" s="36">
        <v>23830.59</v>
      </c>
      <c r="E133" s="36">
        <f t="shared" si="5"/>
        <v>71491.77</v>
      </c>
      <c r="F133" s="94"/>
      <c r="G133" s="84"/>
      <c r="H133" s="87"/>
    </row>
    <row r="134" spans="1:8" ht="30" customHeight="1" x14ac:dyDescent="0.25">
      <c r="A134" s="81"/>
      <c r="B134" s="38" t="s">
        <v>798</v>
      </c>
      <c r="C134" s="23">
        <v>2</v>
      </c>
      <c r="D134" s="36">
        <v>11583.53</v>
      </c>
      <c r="E134" s="36">
        <f t="shared" si="5"/>
        <v>23167.06</v>
      </c>
      <c r="F134" s="94"/>
      <c r="G134" s="84"/>
      <c r="H134" s="87"/>
    </row>
    <row r="135" spans="1:8" ht="30" customHeight="1" x14ac:dyDescent="0.25">
      <c r="A135" s="82"/>
      <c r="B135" s="38" t="s">
        <v>799</v>
      </c>
      <c r="C135" s="23">
        <v>1</v>
      </c>
      <c r="D135" s="36">
        <v>12895.06</v>
      </c>
      <c r="E135" s="36">
        <f t="shared" si="5"/>
        <v>12895.06</v>
      </c>
      <c r="F135" s="93"/>
      <c r="G135" s="85"/>
      <c r="H135" s="88"/>
    </row>
    <row r="136" spans="1:8" ht="30" customHeight="1" x14ac:dyDescent="0.25">
      <c r="A136" s="80" t="s">
        <v>801</v>
      </c>
      <c r="B136" s="38" t="s">
        <v>788</v>
      </c>
      <c r="C136" s="23">
        <v>1</v>
      </c>
      <c r="D136" s="36">
        <v>319845.90000000002</v>
      </c>
      <c r="E136" s="36">
        <f t="shared" si="5"/>
        <v>319845.90000000002</v>
      </c>
      <c r="F136" s="92">
        <f>SUM(E136:E147)</f>
        <v>1300000.0000000005</v>
      </c>
      <c r="G136" s="83">
        <v>45587</v>
      </c>
      <c r="H136" s="86" t="s">
        <v>807</v>
      </c>
    </row>
    <row r="137" spans="1:8" ht="30" customHeight="1" x14ac:dyDescent="0.25">
      <c r="A137" s="81"/>
      <c r="B137" s="38" t="s">
        <v>802</v>
      </c>
      <c r="C137" s="23">
        <v>1</v>
      </c>
      <c r="D137" s="36">
        <v>587603.55000000005</v>
      </c>
      <c r="E137" s="36">
        <f t="shared" si="5"/>
        <v>587603.55000000005</v>
      </c>
      <c r="F137" s="94"/>
      <c r="G137" s="84"/>
      <c r="H137" s="87"/>
    </row>
    <row r="138" spans="1:8" ht="30" customHeight="1" x14ac:dyDescent="0.25">
      <c r="A138" s="81"/>
      <c r="B138" s="20" t="s">
        <v>790</v>
      </c>
      <c r="C138" s="23">
        <v>1</v>
      </c>
      <c r="D138" s="36">
        <v>6561.53</v>
      </c>
      <c r="E138" s="36">
        <f t="shared" si="5"/>
        <v>6561.53</v>
      </c>
      <c r="F138" s="94"/>
      <c r="G138" s="84"/>
      <c r="H138" s="87"/>
    </row>
    <row r="139" spans="1:8" ht="30" customHeight="1" x14ac:dyDescent="0.25">
      <c r="A139" s="81"/>
      <c r="B139" s="20" t="s">
        <v>803</v>
      </c>
      <c r="C139" s="23">
        <v>1</v>
      </c>
      <c r="D139" s="36">
        <v>74551.179999999993</v>
      </c>
      <c r="E139" s="36">
        <f t="shared" si="5"/>
        <v>74551.179999999993</v>
      </c>
      <c r="F139" s="94"/>
      <c r="G139" s="84"/>
      <c r="H139" s="87"/>
    </row>
    <row r="140" spans="1:8" ht="30" customHeight="1" x14ac:dyDescent="0.25">
      <c r="A140" s="81"/>
      <c r="B140" s="38" t="s">
        <v>792</v>
      </c>
      <c r="C140" s="23">
        <v>1</v>
      </c>
      <c r="D140" s="36">
        <v>4314.53</v>
      </c>
      <c r="E140" s="36">
        <f t="shared" si="5"/>
        <v>4314.53</v>
      </c>
      <c r="F140" s="94"/>
      <c r="G140" s="84"/>
      <c r="H140" s="87"/>
    </row>
    <row r="141" spans="1:8" ht="30" customHeight="1" x14ac:dyDescent="0.25">
      <c r="A141" s="81"/>
      <c r="B141" s="38" t="s">
        <v>793</v>
      </c>
      <c r="C141" s="23">
        <v>1</v>
      </c>
      <c r="D141" s="36">
        <v>89661.18</v>
      </c>
      <c r="E141" s="36">
        <f t="shared" si="5"/>
        <v>89661.18</v>
      </c>
      <c r="F141" s="94"/>
      <c r="G141" s="84"/>
      <c r="H141" s="87"/>
    </row>
    <row r="142" spans="1:8" ht="30" customHeight="1" x14ac:dyDescent="0.25">
      <c r="A142" s="81"/>
      <c r="B142" s="38" t="s">
        <v>794</v>
      </c>
      <c r="C142" s="23">
        <v>1</v>
      </c>
      <c r="D142" s="36">
        <v>24407.06</v>
      </c>
      <c r="E142" s="36">
        <f t="shared" si="5"/>
        <v>24407.06</v>
      </c>
      <c r="F142" s="94"/>
      <c r="G142" s="84"/>
      <c r="H142" s="87"/>
    </row>
    <row r="143" spans="1:8" ht="30" customHeight="1" x14ac:dyDescent="0.25">
      <c r="A143" s="81"/>
      <c r="B143" s="38" t="s">
        <v>804</v>
      </c>
      <c r="C143" s="23">
        <v>1</v>
      </c>
      <c r="D143" s="36">
        <v>42750.59</v>
      </c>
      <c r="E143" s="36">
        <f t="shared" si="5"/>
        <v>42750.59</v>
      </c>
      <c r="F143" s="94"/>
      <c r="G143" s="84"/>
      <c r="H143" s="87"/>
    </row>
    <row r="144" spans="1:8" ht="30" customHeight="1" x14ac:dyDescent="0.25">
      <c r="A144" s="81"/>
      <c r="B144" s="38" t="s">
        <v>805</v>
      </c>
      <c r="C144" s="23">
        <v>1</v>
      </c>
      <c r="D144" s="36">
        <v>42750.59</v>
      </c>
      <c r="E144" s="36">
        <f t="shared" si="5"/>
        <v>42750.59</v>
      </c>
      <c r="F144" s="94"/>
      <c r="G144" s="84"/>
      <c r="H144" s="87"/>
    </row>
    <row r="145" spans="1:8" ht="30" customHeight="1" x14ac:dyDescent="0.25">
      <c r="A145" s="81"/>
      <c r="B145" s="38" t="s">
        <v>797</v>
      </c>
      <c r="C145" s="23">
        <v>3</v>
      </c>
      <c r="D145" s="36">
        <v>23830.59</v>
      </c>
      <c r="E145" s="36">
        <f t="shared" si="5"/>
        <v>71491.77</v>
      </c>
      <c r="F145" s="94"/>
      <c r="G145" s="84"/>
      <c r="H145" s="87"/>
    </row>
    <row r="146" spans="1:8" ht="30" customHeight="1" x14ac:dyDescent="0.25">
      <c r="A146" s="81"/>
      <c r="B146" s="38" t="s">
        <v>798</v>
      </c>
      <c r="C146" s="23">
        <v>2</v>
      </c>
      <c r="D146" s="36">
        <v>11583.53</v>
      </c>
      <c r="E146" s="36">
        <f t="shared" si="5"/>
        <v>23167.06</v>
      </c>
      <c r="F146" s="94"/>
      <c r="G146" s="84"/>
      <c r="H146" s="87"/>
    </row>
    <row r="147" spans="1:8" ht="30" customHeight="1" x14ac:dyDescent="0.25">
      <c r="A147" s="82"/>
      <c r="B147" s="38" t="s">
        <v>806</v>
      </c>
      <c r="C147" s="23">
        <v>1</v>
      </c>
      <c r="D147" s="36">
        <v>12895.06</v>
      </c>
      <c r="E147" s="36">
        <f t="shared" si="5"/>
        <v>12895.06</v>
      </c>
      <c r="F147" s="93"/>
      <c r="G147" s="85"/>
      <c r="H147" s="88"/>
    </row>
    <row r="148" spans="1:8" ht="30" customHeight="1" x14ac:dyDescent="0.25">
      <c r="A148" s="19" t="s">
        <v>744</v>
      </c>
      <c r="B148" s="38" t="s">
        <v>743</v>
      </c>
      <c r="C148" s="23">
        <v>2</v>
      </c>
      <c r="D148" s="36">
        <v>3135</v>
      </c>
      <c r="E148" s="36">
        <f t="shared" si="5"/>
        <v>6270</v>
      </c>
      <c r="F148" s="36">
        <v>6270</v>
      </c>
      <c r="G148" s="22">
        <v>45593</v>
      </c>
      <c r="H148" s="23" t="s">
        <v>731</v>
      </c>
    </row>
    <row r="149" spans="1:8" ht="30" customHeight="1" x14ac:dyDescent="0.25">
      <c r="A149" s="19" t="s">
        <v>744</v>
      </c>
      <c r="B149" s="38" t="s">
        <v>743</v>
      </c>
      <c r="C149" s="23">
        <v>12</v>
      </c>
      <c r="D149" s="36">
        <v>3135</v>
      </c>
      <c r="E149" s="36">
        <f t="shared" si="5"/>
        <v>37620</v>
      </c>
      <c r="F149" s="41">
        <v>37620</v>
      </c>
      <c r="G149" s="22">
        <v>45593</v>
      </c>
      <c r="H149" s="23" t="s">
        <v>731</v>
      </c>
    </row>
    <row r="150" spans="1:8" ht="30" customHeight="1" x14ac:dyDescent="0.25">
      <c r="A150" s="80" t="s">
        <v>58</v>
      </c>
      <c r="B150" s="38" t="s">
        <v>815</v>
      </c>
      <c r="C150" s="23">
        <v>1</v>
      </c>
      <c r="D150" s="36">
        <v>130210</v>
      </c>
      <c r="E150" s="36">
        <f t="shared" si="5"/>
        <v>130210</v>
      </c>
      <c r="F150" s="97">
        <f>SUM(E150:E163)</f>
        <v>452500</v>
      </c>
      <c r="G150" s="100">
        <v>45603</v>
      </c>
      <c r="H150" s="86" t="s">
        <v>770</v>
      </c>
    </row>
    <row r="151" spans="1:8" ht="30" customHeight="1" x14ac:dyDescent="0.25">
      <c r="A151" s="81"/>
      <c r="B151" s="38" t="s">
        <v>816</v>
      </c>
      <c r="C151" s="23">
        <v>2</v>
      </c>
      <c r="D151" s="36">
        <v>5045.5</v>
      </c>
      <c r="E151" s="36">
        <f t="shared" si="5"/>
        <v>10091</v>
      </c>
      <c r="F151" s="98"/>
      <c r="G151" s="84"/>
      <c r="H151" s="87"/>
    </row>
    <row r="152" spans="1:8" ht="30" customHeight="1" x14ac:dyDescent="0.25">
      <c r="A152" s="81"/>
      <c r="B152" s="38" t="s">
        <v>817</v>
      </c>
      <c r="C152" s="23">
        <v>1</v>
      </c>
      <c r="D152" s="36">
        <v>10900</v>
      </c>
      <c r="E152" s="36">
        <f t="shared" si="5"/>
        <v>10900</v>
      </c>
      <c r="F152" s="98"/>
      <c r="G152" s="84"/>
      <c r="H152" s="87"/>
    </row>
    <row r="153" spans="1:8" ht="30" customHeight="1" x14ac:dyDescent="0.25">
      <c r="A153" s="81"/>
      <c r="B153" s="38" t="s">
        <v>818</v>
      </c>
      <c r="C153" s="23">
        <v>1</v>
      </c>
      <c r="D153" s="36">
        <v>31469.5</v>
      </c>
      <c r="E153" s="36">
        <f t="shared" si="5"/>
        <v>31469.5</v>
      </c>
      <c r="F153" s="98"/>
      <c r="G153" s="84"/>
      <c r="H153" s="87"/>
    </row>
    <row r="154" spans="1:8" ht="30" customHeight="1" x14ac:dyDescent="0.25">
      <c r="A154" s="81"/>
      <c r="B154" s="38" t="s">
        <v>819</v>
      </c>
      <c r="C154" s="23">
        <v>1</v>
      </c>
      <c r="D154" s="36">
        <v>26574.5</v>
      </c>
      <c r="E154" s="36">
        <f t="shared" si="5"/>
        <v>26574.5</v>
      </c>
      <c r="F154" s="98"/>
      <c r="G154" s="84"/>
      <c r="H154" s="87"/>
    </row>
    <row r="155" spans="1:8" ht="30" customHeight="1" x14ac:dyDescent="0.25">
      <c r="A155" s="81"/>
      <c r="B155" s="38" t="s">
        <v>808</v>
      </c>
      <c r="C155" s="23">
        <v>1</v>
      </c>
      <c r="D155" s="36">
        <v>1985</v>
      </c>
      <c r="E155" s="36">
        <f t="shared" si="5"/>
        <v>1985</v>
      </c>
      <c r="F155" s="98"/>
      <c r="G155" s="84"/>
      <c r="H155" s="87"/>
    </row>
    <row r="156" spans="1:8" ht="30" customHeight="1" x14ac:dyDescent="0.25">
      <c r="A156" s="81"/>
      <c r="B156" s="38" t="s">
        <v>809</v>
      </c>
      <c r="C156" s="23">
        <v>1</v>
      </c>
      <c r="D156" s="36">
        <v>3809.5</v>
      </c>
      <c r="E156" s="36">
        <f t="shared" si="5"/>
        <v>3809.5</v>
      </c>
      <c r="F156" s="98"/>
      <c r="G156" s="84"/>
      <c r="H156" s="87"/>
    </row>
    <row r="157" spans="1:8" ht="30" customHeight="1" x14ac:dyDescent="0.25">
      <c r="A157" s="81"/>
      <c r="B157" s="38" t="s">
        <v>810</v>
      </c>
      <c r="C157" s="23">
        <v>1</v>
      </c>
      <c r="D157" s="36">
        <v>346</v>
      </c>
      <c r="E157" s="36">
        <f t="shared" si="5"/>
        <v>346</v>
      </c>
      <c r="F157" s="98"/>
      <c r="G157" s="84"/>
      <c r="H157" s="87"/>
    </row>
    <row r="158" spans="1:8" ht="30" customHeight="1" x14ac:dyDescent="0.25">
      <c r="A158" s="81"/>
      <c r="B158" s="38" t="s">
        <v>811</v>
      </c>
      <c r="C158" s="23">
        <v>1</v>
      </c>
      <c r="D158" s="36">
        <v>54578</v>
      </c>
      <c r="E158" s="36">
        <f t="shared" si="5"/>
        <v>54578</v>
      </c>
      <c r="F158" s="98"/>
      <c r="G158" s="84"/>
      <c r="H158" s="87"/>
    </row>
    <row r="159" spans="1:8" ht="30" customHeight="1" x14ac:dyDescent="0.25">
      <c r="A159" s="81"/>
      <c r="B159" s="38" t="s">
        <v>812</v>
      </c>
      <c r="C159" s="23">
        <v>1</v>
      </c>
      <c r="D159" s="36">
        <v>25176</v>
      </c>
      <c r="E159" s="36">
        <f t="shared" si="5"/>
        <v>25176</v>
      </c>
      <c r="F159" s="98"/>
      <c r="G159" s="84"/>
      <c r="H159" s="87"/>
    </row>
    <row r="160" spans="1:8" ht="30" customHeight="1" x14ac:dyDescent="0.25">
      <c r="A160" s="81"/>
      <c r="B160" s="20" t="s">
        <v>813</v>
      </c>
      <c r="C160" s="23">
        <v>1</v>
      </c>
      <c r="D160" s="36">
        <v>59378.5</v>
      </c>
      <c r="E160" s="36">
        <f t="shared" si="5"/>
        <v>59378.5</v>
      </c>
      <c r="F160" s="98"/>
      <c r="G160" s="84"/>
      <c r="H160" s="87"/>
    </row>
    <row r="161" spans="1:8" ht="30" customHeight="1" x14ac:dyDescent="0.25">
      <c r="A161" s="81"/>
      <c r="B161" s="38" t="s">
        <v>814</v>
      </c>
      <c r="C161" s="23">
        <v>1</v>
      </c>
      <c r="D161" s="36">
        <v>12588</v>
      </c>
      <c r="E161" s="36">
        <f t="shared" si="5"/>
        <v>12588</v>
      </c>
      <c r="F161" s="98"/>
      <c r="G161" s="84"/>
      <c r="H161" s="87"/>
    </row>
    <row r="162" spans="1:8" ht="30" customHeight="1" x14ac:dyDescent="0.25">
      <c r="A162" s="81"/>
      <c r="B162" s="38" t="s">
        <v>768</v>
      </c>
      <c r="C162" s="23">
        <v>1</v>
      </c>
      <c r="D162" s="36">
        <v>77000</v>
      </c>
      <c r="E162" s="36">
        <f t="shared" si="5"/>
        <v>77000</v>
      </c>
      <c r="F162" s="98"/>
      <c r="G162" s="84"/>
      <c r="H162" s="87"/>
    </row>
    <row r="163" spans="1:8" ht="30" customHeight="1" x14ac:dyDescent="0.25">
      <c r="A163" s="82"/>
      <c r="B163" s="38" t="s">
        <v>769</v>
      </c>
      <c r="C163" s="23">
        <v>1</v>
      </c>
      <c r="D163" s="36">
        <v>8394</v>
      </c>
      <c r="E163" s="36">
        <f t="shared" si="5"/>
        <v>8394</v>
      </c>
      <c r="F163" s="99"/>
      <c r="G163" s="85"/>
      <c r="H163" s="88"/>
    </row>
    <row r="164" spans="1:8" ht="30" customHeight="1" x14ac:dyDescent="0.25">
      <c r="A164" s="80" t="s">
        <v>58</v>
      </c>
      <c r="B164" s="38" t="s">
        <v>824</v>
      </c>
      <c r="C164" s="23">
        <v>1</v>
      </c>
      <c r="D164" s="36">
        <v>132643</v>
      </c>
      <c r="E164" s="36">
        <f t="shared" si="5"/>
        <v>132643</v>
      </c>
      <c r="F164" s="97">
        <f>SUM(E164:E177)</f>
        <v>780000</v>
      </c>
      <c r="G164" s="83">
        <v>45602</v>
      </c>
      <c r="H164" s="86" t="s">
        <v>770</v>
      </c>
    </row>
    <row r="165" spans="1:8" ht="30" customHeight="1" x14ac:dyDescent="0.25">
      <c r="A165" s="81"/>
      <c r="B165" s="38" t="s">
        <v>816</v>
      </c>
      <c r="C165" s="23">
        <v>2</v>
      </c>
      <c r="D165" s="36">
        <v>10091</v>
      </c>
      <c r="E165" s="36">
        <f t="shared" si="5"/>
        <v>20182</v>
      </c>
      <c r="F165" s="98"/>
      <c r="G165" s="84"/>
      <c r="H165" s="87"/>
    </row>
    <row r="166" spans="1:8" ht="30" customHeight="1" x14ac:dyDescent="0.25">
      <c r="A166" s="81"/>
      <c r="B166" s="38" t="s">
        <v>825</v>
      </c>
      <c r="C166" s="23">
        <v>1</v>
      </c>
      <c r="D166" s="36">
        <v>21800</v>
      </c>
      <c r="E166" s="36">
        <f t="shared" si="5"/>
        <v>21800</v>
      </c>
      <c r="F166" s="98"/>
      <c r="G166" s="84"/>
      <c r="H166" s="87"/>
    </row>
    <row r="167" spans="1:8" ht="30" customHeight="1" x14ac:dyDescent="0.25">
      <c r="A167" s="81"/>
      <c r="B167" s="38" t="s">
        <v>818</v>
      </c>
      <c r="C167" s="23">
        <v>1</v>
      </c>
      <c r="D167" s="36">
        <v>62940</v>
      </c>
      <c r="E167" s="36">
        <f t="shared" si="5"/>
        <v>62940</v>
      </c>
      <c r="F167" s="98"/>
      <c r="G167" s="84"/>
      <c r="H167" s="87"/>
    </row>
    <row r="168" spans="1:8" ht="30" customHeight="1" x14ac:dyDescent="0.25">
      <c r="A168" s="81"/>
      <c r="B168" s="38" t="s">
        <v>760</v>
      </c>
      <c r="C168" s="23">
        <v>1</v>
      </c>
      <c r="D168" s="36">
        <v>53149</v>
      </c>
      <c r="E168" s="36">
        <f t="shared" si="5"/>
        <v>53149</v>
      </c>
      <c r="F168" s="98"/>
      <c r="G168" s="84"/>
      <c r="H168" s="87"/>
    </row>
    <row r="169" spans="1:8" ht="30" customHeight="1" x14ac:dyDescent="0.25">
      <c r="A169" s="81"/>
      <c r="B169" s="38" t="s">
        <v>761</v>
      </c>
      <c r="C169" s="23">
        <v>1</v>
      </c>
      <c r="D169" s="36">
        <v>3970</v>
      </c>
      <c r="E169" s="36">
        <f t="shared" si="5"/>
        <v>3970</v>
      </c>
      <c r="F169" s="98"/>
      <c r="G169" s="84"/>
      <c r="H169" s="87"/>
    </row>
    <row r="170" spans="1:8" ht="30" customHeight="1" x14ac:dyDescent="0.25">
      <c r="A170" s="81"/>
      <c r="B170" s="38" t="s">
        <v>762</v>
      </c>
      <c r="C170" s="23">
        <v>1</v>
      </c>
      <c r="D170" s="36">
        <v>7619</v>
      </c>
      <c r="E170" s="36">
        <f t="shared" si="5"/>
        <v>7619</v>
      </c>
      <c r="F170" s="98"/>
      <c r="G170" s="84"/>
      <c r="H170" s="87"/>
    </row>
    <row r="171" spans="1:8" ht="30" customHeight="1" x14ac:dyDescent="0.25">
      <c r="A171" s="81"/>
      <c r="B171" s="38" t="s">
        <v>820</v>
      </c>
      <c r="C171" s="23">
        <v>1</v>
      </c>
      <c r="D171" s="36">
        <v>692</v>
      </c>
      <c r="E171" s="36">
        <f t="shared" si="5"/>
        <v>692</v>
      </c>
      <c r="F171" s="98"/>
      <c r="G171" s="84"/>
      <c r="H171" s="87"/>
    </row>
    <row r="172" spans="1:8" ht="30" customHeight="1" x14ac:dyDescent="0.25">
      <c r="A172" s="81"/>
      <c r="B172" s="38" t="s">
        <v>821</v>
      </c>
      <c r="C172" s="23">
        <v>1</v>
      </c>
      <c r="D172" s="36">
        <v>109156</v>
      </c>
      <c r="E172" s="36">
        <f t="shared" si="5"/>
        <v>109156</v>
      </c>
      <c r="F172" s="98"/>
      <c r="G172" s="84"/>
      <c r="H172" s="87"/>
    </row>
    <row r="173" spans="1:8" ht="30" customHeight="1" x14ac:dyDescent="0.25">
      <c r="A173" s="81"/>
      <c r="B173" s="38" t="s">
        <v>822</v>
      </c>
      <c r="C173" s="23">
        <v>1</v>
      </c>
      <c r="D173" s="36">
        <v>50352</v>
      </c>
      <c r="E173" s="36">
        <f t="shared" ref="E173:E209" si="6">C173*D173</f>
        <v>50352</v>
      </c>
      <c r="F173" s="98"/>
      <c r="G173" s="84"/>
      <c r="H173" s="87"/>
    </row>
    <row r="174" spans="1:8" ht="30" customHeight="1" x14ac:dyDescent="0.25">
      <c r="A174" s="81"/>
      <c r="B174" s="20" t="s">
        <v>813</v>
      </c>
      <c r="C174" s="23">
        <v>1</v>
      </c>
      <c r="D174" s="36">
        <v>118885</v>
      </c>
      <c r="E174" s="36">
        <f t="shared" si="6"/>
        <v>118885</v>
      </c>
      <c r="F174" s="98"/>
      <c r="G174" s="84"/>
      <c r="H174" s="87"/>
    </row>
    <row r="175" spans="1:8" ht="30" customHeight="1" x14ac:dyDescent="0.25">
      <c r="A175" s="81"/>
      <c r="B175" s="38" t="s">
        <v>823</v>
      </c>
      <c r="C175" s="23">
        <v>1</v>
      </c>
      <c r="D175" s="36">
        <v>25176</v>
      </c>
      <c r="E175" s="36">
        <f t="shared" si="6"/>
        <v>25176</v>
      </c>
      <c r="F175" s="98"/>
      <c r="G175" s="84"/>
      <c r="H175" s="87"/>
    </row>
    <row r="176" spans="1:8" ht="30" customHeight="1" x14ac:dyDescent="0.25">
      <c r="A176" s="81"/>
      <c r="B176" s="38" t="s">
        <v>768</v>
      </c>
      <c r="C176" s="23">
        <v>1</v>
      </c>
      <c r="D176" s="36">
        <v>156648</v>
      </c>
      <c r="E176" s="36">
        <f t="shared" si="6"/>
        <v>156648</v>
      </c>
      <c r="F176" s="98"/>
      <c r="G176" s="84"/>
      <c r="H176" s="87"/>
    </row>
    <row r="177" spans="1:8" ht="30" customHeight="1" x14ac:dyDescent="0.25">
      <c r="A177" s="82"/>
      <c r="B177" s="38" t="s">
        <v>769</v>
      </c>
      <c r="C177" s="23">
        <v>1</v>
      </c>
      <c r="D177" s="36">
        <v>16788</v>
      </c>
      <c r="E177" s="36">
        <f t="shared" si="6"/>
        <v>16788</v>
      </c>
      <c r="F177" s="99"/>
      <c r="G177" s="85"/>
      <c r="H177" s="88"/>
    </row>
    <row r="178" spans="1:8" ht="30" customHeight="1" x14ac:dyDescent="0.25">
      <c r="A178" s="80" t="s">
        <v>826</v>
      </c>
      <c r="B178" s="38" t="s">
        <v>827</v>
      </c>
      <c r="C178" s="23">
        <v>1</v>
      </c>
      <c r="D178" s="36">
        <v>809.9</v>
      </c>
      <c r="E178" s="36">
        <f t="shared" si="6"/>
        <v>809.9</v>
      </c>
      <c r="F178" s="92">
        <f>SUM(E178:E179)</f>
        <v>1532.8600000000001</v>
      </c>
      <c r="G178" s="83">
        <v>45595</v>
      </c>
      <c r="H178" s="86" t="s">
        <v>829</v>
      </c>
    </row>
    <row r="179" spans="1:8" ht="30" customHeight="1" x14ac:dyDescent="0.25">
      <c r="A179" s="82"/>
      <c r="B179" s="38" t="s">
        <v>828</v>
      </c>
      <c r="C179" s="23">
        <v>1</v>
      </c>
      <c r="D179" s="36">
        <v>722.96</v>
      </c>
      <c r="E179" s="36">
        <f t="shared" si="6"/>
        <v>722.96</v>
      </c>
      <c r="F179" s="93"/>
      <c r="G179" s="85"/>
      <c r="H179" s="88"/>
    </row>
    <row r="180" spans="1:8" ht="30" customHeight="1" x14ac:dyDescent="0.25">
      <c r="A180" s="19" t="s">
        <v>737</v>
      </c>
      <c r="B180" s="38" t="s">
        <v>830</v>
      </c>
      <c r="C180" s="23">
        <v>1</v>
      </c>
      <c r="D180" s="36">
        <v>58186.75</v>
      </c>
      <c r="E180" s="36">
        <f t="shared" si="6"/>
        <v>58186.75</v>
      </c>
      <c r="F180" s="36">
        <v>58186.75</v>
      </c>
      <c r="G180" s="22">
        <v>45610</v>
      </c>
      <c r="H180" s="23" t="s">
        <v>738</v>
      </c>
    </row>
    <row r="181" spans="1:8" ht="30" customHeight="1" x14ac:dyDescent="0.25">
      <c r="A181" s="80" t="s">
        <v>831</v>
      </c>
      <c r="B181" s="38" t="s">
        <v>832</v>
      </c>
      <c r="C181" s="23">
        <v>1</v>
      </c>
      <c r="D181" s="36">
        <v>813644.54</v>
      </c>
      <c r="E181" s="36">
        <f t="shared" si="6"/>
        <v>813644.54</v>
      </c>
      <c r="F181" s="92">
        <f>SUM(E181:E194)</f>
        <v>1850000</v>
      </c>
      <c r="G181" s="83">
        <v>45610</v>
      </c>
      <c r="H181" s="80" t="s">
        <v>770</v>
      </c>
    </row>
    <row r="182" spans="1:8" ht="30" customHeight="1" x14ac:dyDescent="0.25">
      <c r="A182" s="81"/>
      <c r="B182" s="38" t="s">
        <v>833</v>
      </c>
      <c r="C182" s="23">
        <v>2</v>
      </c>
      <c r="D182" s="36">
        <v>10000</v>
      </c>
      <c r="E182" s="36">
        <f t="shared" si="6"/>
        <v>20000</v>
      </c>
      <c r="F182" s="94"/>
      <c r="G182" s="84"/>
      <c r="H182" s="87"/>
    </row>
    <row r="183" spans="1:8" ht="30" customHeight="1" x14ac:dyDescent="0.25">
      <c r="A183" s="81"/>
      <c r="B183" s="38" t="s">
        <v>834</v>
      </c>
      <c r="C183" s="23">
        <v>1</v>
      </c>
      <c r="D183" s="36">
        <v>49943.76</v>
      </c>
      <c r="E183" s="36">
        <f t="shared" si="6"/>
        <v>49943.76</v>
      </c>
      <c r="F183" s="94"/>
      <c r="G183" s="84"/>
      <c r="H183" s="87"/>
    </row>
    <row r="184" spans="1:8" ht="30" customHeight="1" x14ac:dyDescent="0.25">
      <c r="A184" s="81"/>
      <c r="B184" s="38" t="s">
        <v>818</v>
      </c>
      <c r="C184" s="23">
        <v>1</v>
      </c>
      <c r="D184" s="36">
        <v>71169.850000000006</v>
      </c>
      <c r="E184" s="36">
        <f t="shared" si="6"/>
        <v>71169.850000000006</v>
      </c>
      <c r="F184" s="94"/>
      <c r="G184" s="84"/>
      <c r="H184" s="87"/>
    </row>
    <row r="185" spans="1:8" ht="30" customHeight="1" x14ac:dyDescent="0.25">
      <c r="A185" s="81"/>
      <c r="B185" s="38" t="s">
        <v>760</v>
      </c>
      <c r="C185" s="23">
        <v>1</v>
      </c>
      <c r="D185" s="36">
        <v>67424.070000000007</v>
      </c>
      <c r="E185" s="36">
        <f t="shared" si="6"/>
        <v>67424.070000000007</v>
      </c>
      <c r="F185" s="94"/>
      <c r="G185" s="84"/>
      <c r="H185" s="87"/>
    </row>
    <row r="186" spans="1:8" ht="30" customHeight="1" x14ac:dyDescent="0.25">
      <c r="A186" s="81"/>
      <c r="B186" s="38" t="s">
        <v>761</v>
      </c>
      <c r="C186" s="23">
        <v>1</v>
      </c>
      <c r="D186" s="36">
        <v>4078.16</v>
      </c>
      <c r="E186" s="36">
        <f t="shared" si="6"/>
        <v>4078.16</v>
      </c>
      <c r="F186" s="94"/>
      <c r="G186" s="84"/>
      <c r="H186" s="87"/>
    </row>
    <row r="187" spans="1:8" ht="30" customHeight="1" x14ac:dyDescent="0.25">
      <c r="A187" s="81"/>
      <c r="B187" s="38" t="s">
        <v>809</v>
      </c>
      <c r="C187" s="23">
        <v>1</v>
      </c>
      <c r="D187" s="36">
        <v>3970</v>
      </c>
      <c r="E187" s="36">
        <f t="shared" si="6"/>
        <v>3970</v>
      </c>
      <c r="F187" s="94"/>
      <c r="G187" s="84"/>
      <c r="H187" s="87"/>
    </row>
    <row r="188" spans="1:8" ht="30" customHeight="1" x14ac:dyDescent="0.25">
      <c r="A188" s="81"/>
      <c r="B188" s="38" t="s">
        <v>835</v>
      </c>
      <c r="C188" s="23">
        <v>1</v>
      </c>
      <c r="D188" s="36">
        <v>692</v>
      </c>
      <c r="E188" s="36">
        <f t="shared" si="6"/>
        <v>692</v>
      </c>
      <c r="F188" s="94"/>
      <c r="G188" s="84"/>
      <c r="H188" s="87"/>
    </row>
    <row r="189" spans="1:8" ht="30" customHeight="1" x14ac:dyDescent="0.25">
      <c r="A189" s="81"/>
      <c r="B189" s="38" t="s">
        <v>836</v>
      </c>
      <c r="C189" s="23">
        <v>1</v>
      </c>
      <c r="D189" s="36">
        <v>99887.51</v>
      </c>
      <c r="E189" s="36">
        <f t="shared" si="6"/>
        <v>99887.51</v>
      </c>
      <c r="F189" s="94"/>
      <c r="G189" s="84"/>
      <c r="H189" s="87"/>
    </row>
    <row r="190" spans="1:8" ht="30" customHeight="1" x14ac:dyDescent="0.25">
      <c r="A190" s="81"/>
      <c r="B190" s="38" t="s">
        <v>838</v>
      </c>
      <c r="C190" s="23">
        <v>1</v>
      </c>
      <c r="D190" s="36">
        <v>399550.06</v>
      </c>
      <c r="E190" s="36">
        <f t="shared" si="6"/>
        <v>399550.06</v>
      </c>
      <c r="F190" s="94"/>
      <c r="G190" s="84"/>
      <c r="H190" s="87"/>
    </row>
    <row r="191" spans="1:8" ht="30" customHeight="1" x14ac:dyDescent="0.25">
      <c r="A191" s="81"/>
      <c r="B191" s="38" t="s">
        <v>839</v>
      </c>
      <c r="C191" s="23">
        <v>1</v>
      </c>
      <c r="D191" s="36">
        <v>147334.07999999999</v>
      </c>
      <c r="E191" s="36">
        <f t="shared" si="6"/>
        <v>147334.07999999999</v>
      </c>
      <c r="F191" s="94"/>
      <c r="G191" s="84"/>
      <c r="H191" s="87"/>
    </row>
    <row r="192" spans="1:8" ht="30" customHeight="1" x14ac:dyDescent="0.25">
      <c r="A192" s="81"/>
      <c r="B192" s="38" t="s">
        <v>837</v>
      </c>
      <c r="C192" s="23">
        <v>1</v>
      </c>
      <c r="D192" s="36">
        <v>37457.82</v>
      </c>
      <c r="E192" s="36">
        <f t="shared" si="6"/>
        <v>37457.82</v>
      </c>
      <c r="F192" s="94"/>
      <c r="G192" s="84"/>
      <c r="H192" s="87"/>
    </row>
    <row r="193" spans="1:8" ht="30" customHeight="1" x14ac:dyDescent="0.25">
      <c r="A193" s="81"/>
      <c r="B193" s="38" t="s">
        <v>768</v>
      </c>
      <c r="C193" s="23">
        <v>1</v>
      </c>
      <c r="D193" s="36">
        <v>122362.2</v>
      </c>
      <c r="E193" s="36">
        <f t="shared" si="6"/>
        <v>122362.2</v>
      </c>
      <c r="F193" s="94"/>
      <c r="G193" s="84"/>
      <c r="H193" s="87"/>
    </row>
    <row r="194" spans="1:8" ht="30" customHeight="1" x14ac:dyDescent="0.25">
      <c r="A194" s="82"/>
      <c r="B194" s="38" t="s">
        <v>840</v>
      </c>
      <c r="C194" s="23">
        <v>1</v>
      </c>
      <c r="D194" s="36">
        <v>12485.95</v>
      </c>
      <c r="E194" s="36">
        <f t="shared" si="6"/>
        <v>12485.95</v>
      </c>
      <c r="F194" s="93"/>
      <c r="G194" s="85"/>
      <c r="H194" s="88"/>
    </row>
    <row r="195" spans="1:8" ht="30" customHeight="1" x14ac:dyDescent="0.25">
      <c r="A195" s="80" t="s">
        <v>58</v>
      </c>
      <c r="B195" s="38" t="s">
        <v>841</v>
      </c>
      <c r="C195" s="23">
        <v>1</v>
      </c>
      <c r="D195" s="36">
        <v>588761.76</v>
      </c>
      <c r="E195" s="36">
        <f t="shared" si="6"/>
        <v>588761.76</v>
      </c>
      <c r="F195" s="92">
        <f>SUM(E195:E208)</f>
        <v>1869000</v>
      </c>
      <c r="G195" s="83">
        <v>45614</v>
      </c>
      <c r="H195" s="86" t="s">
        <v>770</v>
      </c>
    </row>
    <row r="196" spans="1:8" ht="30" customHeight="1" x14ac:dyDescent="0.25">
      <c r="A196" s="81"/>
      <c r="B196" s="38" t="s">
        <v>842</v>
      </c>
      <c r="C196" s="23">
        <v>2</v>
      </c>
      <c r="D196" s="36">
        <v>15091</v>
      </c>
      <c r="E196" s="36">
        <f t="shared" si="6"/>
        <v>30182</v>
      </c>
      <c r="F196" s="94"/>
      <c r="G196" s="84"/>
      <c r="H196" s="87"/>
    </row>
    <row r="197" spans="1:8" ht="30" customHeight="1" x14ac:dyDescent="0.25">
      <c r="A197" s="81"/>
      <c r="B197" s="38" t="s">
        <v>834</v>
      </c>
      <c r="C197" s="23">
        <v>1</v>
      </c>
      <c r="D197" s="36">
        <v>40029.440000000002</v>
      </c>
      <c r="E197" s="36">
        <f t="shared" si="6"/>
        <v>40029.440000000002</v>
      </c>
      <c r="F197" s="94"/>
      <c r="G197" s="84"/>
      <c r="H197" s="87"/>
    </row>
    <row r="198" spans="1:8" ht="30" customHeight="1" x14ac:dyDescent="0.25">
      <c r="A198" s="81"/>
      <c r="B198" s="38" t="s">
        <v>818</v>
      </c>
      <c r="C198" s="23">
        <v>1</v>
      </c>
      <c r="D198" s="36">
        <v>79979.19</v>
      </c>
      <c r="E198" s="36">
        <f t="shared" si="6"/>
        <v>79979.19</v>
      </c>
      <c r="F198" s="94"/>
      <c r="G198" s="84"/>
      <c r="H198" s="87"/>
    </row>
    <row r="199" spans="1:8" ht="30" customHeight="1" x14ac:dyDescent="0.25">
      <c r="A199" s="81"/>
      <c r="B199" s="38" t="s">
        <v>760</v>
      </c>
      <c r="C199" s="23">
        <v>1</v>
      </c>
      <c r="D199" s="36">
        <v>69494</v>
      </c>
      <c r="E199" s="36">
        <f t="shared" si="6"/>
        <v>69494</v>
      </c>
      <c r="F199" s="94"/>
      <c r="G199" s="84"/>
      <c r="H199" s="87"/>
    </row>
    <row r="200" spans="1:8" ht="30" customHeight="1" x14ac:dyDescent="0.25">
      <c r="A200" s="81"/>
      <c r="B200" s="38" t="s">
        <v>761</v>
      </c>
      <c r="C200" s="23">
        <v>1</v>
      </c>
      <c r="D200" s="36">
        <v>17517.34</v>
      </c>
      <c r="E200" s="36">
        <f t="shared" si="6"/>
        <v>17517.34</v>
      </c>
      <c r="F200" s="94"/>
      <c r="G200" s="84"/>
      <c r="H200" s="87"/>
    </row>
    <row r="201" spans="1:8" ht="30" customHeight="1" x14ac:dyDescent="0.25">
      <c r="A201" s="81"/>
      <c r="B201" s="38" t="s">
        <v>809</v>
      </c>
      <c r="C201" s="23">
        <v>1</v>
      </c>
      <c r="D201" s="36">
        <v>7619</v>
      </c>
      <c r="E201" s="36">
        <f t="shared" si="6"/>
        <v>7619</v>
      </c>
      <c r="F201" s="94"/>
      <c r="G201" s="84"/>
      <c r="H201" s="87"/>
    </row>
    <row r="202" spans="1:8" ht="30" customHeight="1" x14ac:dyDescent="0.25">
      <c r="A202" s="81"/>
      <c r="B202" s="38" t="s">
        <v>820</v>
      </c>
      <c r="C202" s="23">
        <v>1</v>
      </c>
      <c r="D202" s="36">
        <v>692</v>
      </c>
      <c r="E202" s="36">
        <f t="shared" si="6"/>
        <v>692</v>
      </c>
      <c r="F202" s="94"/>
      <c r="G202" s="84"/>
      <c r="H202" s="87"/>
    </row>
    <row r="203" spans="1:8" ht="30" customHeight="1" x14ac:dyDescent="0.25">
      <c r="A203" s="81"/>
      <c r="B203" s="20" t="s">
        <v>843</v>
      </c>
      <c r="C203" s="23">
        <v>1</v>
      </c>
      <c r="D203" s="36">
        <v>561603.4</v>
      </c>
      <c r="E203" s="36">
        <f t="shared" si="6"/>
        <v>561603.4</v>
      </c>
      <c r="F203" s="94"/>
      <c r="G203" s="84"/>
      <c r="H203" s="87"/>
    </row>
    <row r="204" spans="1:8" ht="30" customHeight="1" x14ac:dyDescent="0.25">
      <c r="A204" s="81"/>
      <c r="B204" s="38" t="s">
        <v>844</v>
      </c>
      <c r="C204" s="23">
        <v>1</v>
      </c>
      <c r="D204" s="36">
        <v>80000</v>
      </c>
      <c r="E204" s="36">
        <f t="shared" si="6"/>
        <v>80000</v>
      </c>
      <c r="F204" s="94"/>
      <c r="G204" s="84"/>
      <c r="H204" s="87"/>
    </row>
    <row r="205" spans="1:8" ht="30" customHeight="1" x14ac:dyDescent="0.25">
      <c r="A205" s="81"/>
      <c r="B205" s="38" t="s">
        <v>813</v>
      </c>
      <c r="C205" s="23">
        <v>1</v>
      </c>
      <c r="D205" s="36">
        <v>139894.6</v>
      </c>
      <c r="E205" s="36">
        <f t="shared" si="6"/>
        <v>139894.6</v>
      </c>
      <c r="F205" s="94"/>
      <c r="G205" s="84"/>
      <c r="H205" s="87"/>
    </row>
    <row r="206" spans="1:8" ht="30" customHeight="1" x14ac:dyDescent="0.25">
      <c r="A206" s="81"/>
      <c r="B206" s="38" t="s">
        <v>845</v>
      </c>
      <c r="C206" s="23">
        <v>1</v>
      </c>
      <c r="D206" s="36">
        <v>39536.29</v>
      </c>
      <c r="E206" s="36">
        <f t="shared" si="6"/>
        <v>39536.29</v>
      </c>
      <c r="F206" s="94"/>
      <c r="G206" s="84"/>
      <c r="H206" s="87"/>
    </row>
    <row r="207" spans="1:8" ht="30" customHeight="1" x14ac:dyDescent="0.25">
      <c r="A207" s="81"/>
      <c r="B207" s="38" t="s">
        <v>768</v>
      </c>
      <c r="C207" s="23">
        <v>1</v>
      </c>
      <c r="D207" s="36">
        <v>180337.5</v>
      </c>
      <c r="E207" s="36">
        <f t="shared" si="6"/>
        <v>180337.5</v>
      </c>
      <c r="F207" s="94"/>
      <c r="G207" s="84"/>
      <c r="H207" s="87"/>
    </row>
    <row r="208" spans="1:8" ht="30" customHeight="1" x14ac:dyDescent="0.25">
      <c r="A208" s="82"/>
      <c r="B208" s="38" t="s">
        <v>769</v>
      </c>
      <c r="C208" s="23">
        <v>1</v>
      </c>
      <c r="D208" s="36">
        <v>33353.480000000003</v>
      </c>
      <c r="E208" s="36">
        <f t="shared" si="6"/>
        <v>33353.480000000003</v>
      </c>
      <c r="F208" s="93"/>
      <c r="G208" s="85"/>
      <c r="H208" s="88"/>
    </row>
    <row r="209" spans="1:8" ht="30" customHeight="1" x14ac:dyDescent="0.25">
      <c r="A209" s="19" t="s">
        <v>737</v>
      </c>
      <c r="B209" s="38" t="s">
        <v>846</v>
      </c>
      <c r="C209" s="23">
        <v>2</v>
      </c>
      <c r="D209" s="36">
        <v>58186.75</v>
      </c>
      <c r="E209" s="36">
        <f t="shared" si="6"/>
        <v>116373.5</v>
      </c>
      <c r="F209" s="36">
        <f>E209</f>
        <v>116373.5</v>
      </c>
      <c r="G209" s="22">
        <v>45645</v>
      </c>
      <c r="H209" s="19" t="s">
        <v>847</v>
      </c>
    </row>
    <row r="210" spans="1:8" ht="30" customHeight="1" x14ac:dyDescent="0.25">
      <c r="E210" s="42">
        <f>SUM(E3:E209)</f>
        <v>26909253.659999993</v>
      </c>
      <c r="F210" s="42">
        <f>SUM(F3:F209)</f>
        <v>26909253.659999996</v>
      </c>
    </row>
    <row r="211" spans="1:8" ht="30" customHeight="1" x14ac:dyDescent="0.25"/>
    <row r="212" spans="1:8" ht="30" customHeight="1" x14ac:dyDescent="0.25"/>
    <row r="213" spans="1:8" ht="30" customHeight="1" x14ac:dyDescent="0.25"/>
    <row r="214" spans="1:8" ht="30" customHeight="1" x14ac:dyDescent="0.25"/>
    <row r="215" spans="1:8" ht="30" customHeight="1" x14ac:dyDescent="0.25"/>
    <row r="216" spans="1:8" ht="30" customHeight="1" x14ac:dyDescent="0.25"/>
    <row r="217" spans="1:8" ht="30" customHeight="1" x14ac:dyDescent="0.25"/>
    <row r="218" spans="1:8" ht="30" customHeight="1" x14ac:dyDescent="0.25"/>
    <row r="219" spans="1:8" ht="30" customHeight="1" x14ac:dyDescent="0.25"/>
    <row r="220" spans="1:8" ht="30" customHeight="1" x14ac:dyDescent="0.25"/>
    <row r="221" spans="1:8" ht="30" customHeight="1" x14ac:dyDescent="0.25"/>
    <row r="222" spans="1:8" ht="30" customHeight="1" x14ac:dyDescent="0.25"/>
    <row r="223" spans="1:8" ht="30" customHeight="1" x14ac:dyDescent="0.25"/>
    <row r="224" spans="1:8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</sheetData>
  <autoFilter ref="A2:H2" xr:uid="{ADA62C37-B091-4AE3-8B8C-3D89AF7C4773}"/>
  <mergeCells count="89">
    <mergeCell ref="A195:A208"/>
    <mergeCell ref="F195:F208"/>
    <mergeCell ref="G195:G208"/>
    <mergeCell ref="H195:H208"/>
    <mergeCell ref="A178:A179"/>
    <mergeCell ref="F178:F179"/>
    <mergeCell ref="G178:G179"/>
    <mergeCell ref="H178:H179"/>
    <mergeCell ref="A181:A194"/>
    <mergeCell ref="F181:F194"/>
    <mergeCell ref="G181:G194"/>
    <mergeCell ref="H181:H194"/>
    <mergeCell ref="A150:A163"/>
    <mergeCell ref="F150:F163"/>
    <mergeCell ref="G150:G163"/>
    <mergeCell ref="H150:H163"/>
    <mergeCell ref="A164:A177"/>
    <mergeCell ref="F164:F177"/>
    <mergeCell ref="G164:G177"/>
    <mergeCell ref="H164:H177"/>
    <mergeCell ref="A123:A135"/>
    <mergeCell ref="F123:F135"/>
    <mergeCell ref="G123:G135"/>
    <mergeCell ref="H123:H135"/>
    <mergeCell ref="A136:A147"/>
    <mergeCell ref="F136:F147"/>
    <mergeCell ref="G136:G147"/>
    <mergeCell ref="H136:H147"/>
    <mergeCell ref="F104:F117"/>
    <mergeCell ref="G104:G117"/>
    <mergeCell ref="H104:H117"/>
    <mergeCell ref="A104:A117"/>
    <mergeCell ref="A121:A122"/>
    <mergeCell ref="F121:F122"/>
    <mergeCell ref="G121:G122"/>
    <mergeCell ref="H121:H122"/>
    <mergeCell ref="A80:A93"/>
    <mergeCell ref="F80:F93"/>
    <mergeCell ref="G80:G93"/>
    <mergeCell ref="H80:H93"/>
    <mergeCell ref="F97:F99"/>
    <mergeCell ref="G97:G99"/>
    <mergeCell ref="H97:H99"/>
    <mergeCell ref="A97:A99"/>
    <mergeCell ref="F65:F67"/>
    <mergeCell ref="G65:G67"/>
    <mergeCell ref="H65:H67"/>
    <mergeCell ref="A65:A67"/>
    <mergeCell ref="F74:F78"/>
    <mergeCell ref="G74:G78"/>
    <mergeCell ref="H74:H78"/>
    <mergeCell ref="A74:A78"/>
    <mergeCell ref="A54:A55"/>
    <mergeCell ref="F54:F55"/>
    <mergeCell ref="G54:G55"/>
    <mergeCell ref="H54:H55"/>
    <mergeCell ref="A56:A57"/>
    <mergeCell ref="F56:F57"/>
    <mergeCell ref="G56:G57"/>
    <mergeCell ref="H56:H57"/>
    <mergeCell ref="A37:A39"/>
    <mergeCell ref="F37:F39"/>
    <mergeCell ref="G37:G39"/>
    <mergeCell ref="H37:H39"/>
    <mergeCell ref="A46:A47"/>
    <mergeCell ref="F46:F47"/>
    <mergeCell ref="G46:G47"/>
    <mergeCell ref="H46:H47"/>
    <mergeCell ref="A33:A34"/>
    <mergeCell ref="F33:F34"/>
    <mergeCell ref="G33:G34"/>
    <mergeCell ref="H33:H34"/>
    <mergeCell ref="A27:A31"/>
    <mergeCell ref="F27:F31"/>
    <mergeCell ref="A25:A26"/>
    <mergeCell ref="F25:F26"/>
    <mergeCell ref="G25:G26"/>
    <mergeCell ref="H25:H26"/>
    <mergeCell ref="G27:G31"/>
    <mergeCell ref="H27:H31"/>
    <mergeCell ref="A1:H1"/>
    <mergeCell ref="F17:F19"/>
    <mergeCell ref="A11:A14"/>
    <mergeCell ref="F11:F14"/>
    <mergeCell ref="G11:G14"/>
    <mergeCell ref="H11:H14"/>
    <mergeCell ref="A17:A19"/>
    <mergeCell ref="G17:G19"/>
    <mergeCell ref="H17:H19"/>
  </mergeCells>
  <printOptions horizontalCentered="1"/>
  <pageMargins left="0.19685039370078741" right="0.19685039370078741" top="0.19685039370078741" bottom="0.19685039370078741" header="0" footer="0"/>
  <pageSetup paperSize="9" scale="5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93E7-5380-4F1E-B464-463230018D27}">
  <dimension ref="A1:K89"/>
  <sheetViews>
    <sheetView tabSelected="1" zoomScale="90" zoomScaleNormal="90" workbookViewId="0">
      <pane ySplit="2" topLeftCell="A80" activePane="bottomLeft" state="frozen"/>
      <selection pane="bottomLeft" activeCell="C95" sqref="C95"/>
    </sheetView>
  </sheetViews>
  <sheetFormatPr defaultRowHeight="15" x14ac:dyDescent="0.25"/>
  <cols>
    <col min="1" max="1" width="33" customWidth="1"/>
    <col min="2" max="2" width="98" customWidth="1"/>
    <col min="3" max="7" width="20.7109375" customWidth="1"/>
    <col min="8" max="8" width="26.42578125" customWidth="1"/>
    <col min="9" max="9" width="5.5703125" customWidth="1"/>
    <col min="11" max="11" width="13.5703125" bestFit="1" customWidth="1"/>
  </cols>
  <sheetData>
    <row r="1" spans="1:9" ht="64.5" customHeight="1" x14ac:dyDescent="0.25">
      <c r="A1" s="76" t="s">
        <v>911</v>
      </c>
      <c r="B1" s="51"/>
      <c r="C1" s="51"/>
      <c r="D1" s="51"/>
      <c r="E1" s="51"/>
      <c r="F1" s="51"/>
      <c r="G1" s="51"/>
      <c r="H1" s="51"/>
    </row>
    <row r="2" spans="1:9" x14ac:dyDescent="0.25">
      <c r="A2" s="31" t="s">
        <v>374</v>
      </c>
      <c r="B2" s="29" t="s">
        <v>375</v>
      </c>
      <c r="C2" s="30" t="s">
        <v>376</v>
      </c>
      <c r="D2" s="30" t="s">
        <v>377</v>
      </c>
      <c r="E2" s="30" t="s">
        <v>378</v>
      </c>
      <c r="F2" s="30" t="s">
        <v>379</v>
      </c>
      <c r="G2" s="30" t="s">
        <v>380</v>
      </c>
      <c r="H2" s="30" t="s">
        <v>381</v>
      </c>
    </row>
    <row r="3" spans="1:9" ht="30" customHeight="1" x14ac:dyDescent="0.25">
      <c r="A3" s="80" t="s">
        <v>831</v>
      </c>
      <c r="B3" s="20" t="s">
        <v>832</v>
      </c>
      <c r="C3" s="19">
        <v>1</v>
      </c>
      <c r="D3" s="43">
        <v>34813.64</v>
      </c>
      <c r="E3" s="43">
        <f>C3*D3</f>
        <v>34813.64</v>
      </c>
      <c r="F3" s="101">
        <f>SUM(E3:E16)</f>
        <v>345000</v>
      </c>
      <c r="G3" s="83">
        <v>45664</v>
      </c>
      <c r="H3" s="86" t="s">
        <v>770</v>
      </c>
    </row>
    <row r="4" spans="1:9" ht="30" customHeight="1" x14ac:dyDescent="0.25">
      <c r="A4" s="81"/>
      <c r="B4" s="20" t="s">
        <v>833</v>
      </c>
      <c r="C4" s="19">
        <v>2</v>
      </c>
      <c r="D4" s="43">
        <v>5227.28</v>
      </c>
      <c r="E4" s="43">
        <f t="shared" ref="E4:E59" si="0">C4*D4</f>
        <v>10454.56</v>
      </c>
      <c r="F4" s="102"/>
      <c r="G4" s="84"/>
      <c r="H4" s="87"/>
    </row>
    <row r="5" spans="1:9" ht="30" customHeight="1" x14ac:dyDescent="0.25">
      <c r="A5" s="81"/>
      <c r="B5" s="20" t="s">
        <v>834</v>
      </c>
      <c r="C5" s="19">
        <v>1</v>
      </c>
      <c r="D5" s="43">
        <v>20072.73</v>
      </c>
      <c r="E5" s="43">
        <f t="shared" si="0"/>
        <v>20072.73</v>
      </c>
      <c r="F5" s="102"/>
      <c r="G5" s="84"/>
      <c r="H5" s="87"/>
    </row>
    <row r="6" spans="1:9" ht="30" customHeight="1" x14ac:dyDescent="0.25">
      <c r="A6" s="81"/>
      <c r="B6" s="20" t="s">
        <v>818</v>
      </c>
      <c r="C6" s="19">
        <v>1</v>
      </c>
      <c r="D6" s="43">
        <v>35754.5</v>
      </c>
      <c r="E6" s="43">
        <f t="shared" si="0"/>
        <v>35754.5</v>
      </c>
      <c r="F6" s="102"/>
      <c r="G6" s="84"/>
      <c r="H6" s="87"/>
    </row>
    <row r="7" spans="1:9" ht="30" customHeight="1" x14ac:dyDescent="0.25">
      <c r="A7" s="81"/>
      <c r="B7" s="20" t="s">
        <v>849</v>
      </c>
      <c r="C7" s="19">
        <v>1</v>
      </c>
      <c r="D7" s="43">
        <v>33872.730000000003</v>
      </c>
      <c r="E7" s="43">
        <f t="shared" si="0"/>
        <v>33872.730000000003</v>
      </c>
      <c r="F7" s="102"/>
      <c r="G7" s="84"/>
      <c r="H7" s="87"/>
    </row>
    <row r="8" spans="1:9" ht="30" customHeight="1" x14ac:dyDescent="0.25">
      <c r="A8" s="81"/>
      <c r="B8" s="20" t="s">
        <v>850</v>
      </c>
      <c r="C8" s="19">
        <v>1</v>
      </c>
      <c r="D8" s="43">
        <v>3136.37</v>
      </c>
      <c r="E8" s="43">
        <f t="shared" si="0"/>
        <v>3136.37</v>
      </c>
      <c r="F8" s="102"/>
      <c r="G8" s="84"/>
      <c r="H8" s="87"/>
    </row>
    <row r="9" spans="1:9" ht="30" customHeight="1" x14ac:dyDescent="0.25">
      <c r="A9" s="81"/>
      <c r="B9" s="20" t="s">
        <v>762</v>
      </c>
      <c r="C9" s="19">
        <v>1</v>
      </c>
      <c r="D9" s="43">
        <v>888.64</v>
      </c>
      <c r="E9" s="43">
        <f t="shared" si="0"/>
        <v>888.64</v>
      </c>
      <c r="F9" s="102"/>
      <c r="G9" s="84"/>
      <c r="H9" s="87"/>
    </row>
    <row r="10" spans="1:9" ht="30" customHeight="1" x14ac:dyDescent="0.25">
      <c r="A10" s="81"/>
      <c r="B10" s="20" t="s">
        <v>851</v>
      </c>
      <c r="C10" s="19">
        <v>1</v>
      </c>
      <c r="D10" s="43">
        <v>365.91</v>
      </c>
      <c r="E10" s="43">
        <f t="shared" si="0"/>
        <v>365.91</v>
      </c>
      <c r="F10" s="102"/>
      <c r="G10" s="84"/>
      <c r="H10" s="87"/>
    </row>
    <row r="11" spans="1:9" ht="30" customHeight="1" x14ac:dyDescent="0.25">
      <c r="A11" s="81"/>
      <c r="B11" s="20" t="s">
        <v>852</v>
      </c>
      <c r="C11" s="19">
        <v>1</v>
      </c>
      <c r="D11" s="43">
        <v>61472.73</v>
      </c>
      <c r="E11" s="43">
        <f t="shared" si="0"/>
        <v>61472.73</v>
      </c>
      <c r="F11" s="102"/>
      <c r="G11" s="84"/>
      <c r="H11" s="87"/>
    </row>
    <row r="12" spans="1:9" ht="30" customHeight="1" x14ac:dyDescent="0.25">
      <c r="A12" s="81"/>
      <c r="B12" s="20" t="s">
        <v>853</v>
      </c>
      <c r="C12" s="19">
        <v>1</v>
      </c>
      <c r="D12" s="43">
        <v>13068.18</v>
      </c>
      <c r="E12" s="43">
        <f t="shared" si="0"/>
        <v>13068.18</v>
      </c>
      <c r="F12" s="102"/>
      <c r="G12" s="84"/>
      <c r="H12" s="87"/>
    </row>
    <row r="13" spans="1:9" ht="30" customHeight="1" x14ac:dyDescent="0.25">
      <c r="A13" s="81"/>
      <c r="B13" s="20" t="s">
        <v>854</v>
      </c>
      <c r="C13" s="19">
        <v>1</v>
      </c>
      <c r="D13" s="43">
        <v>54572.73</v>
      </c>
      <c r="E13" s="43">
        <f t="shared" si="0"/>
        <v>54572.73</v>
      </c>
      <c r="F13" s="102"/>
      <c r="G13" s="84"/>
      <c r="H13" s="87"/>
    </row>
    <row r="14" spans="1:9" ht="30" customHeight="1" x14ac:dyDescent="0.25">
      <c r="A14" s="81"/>
      <c r="B14" s="20" t="s">
        <v>855</v>
      </c>
      <c r="C14" s="19">
        <v>1</v>
      </c>
      <c r="D14" s="43">
        <v>8781.82</v>
      </c>
      <c r="E14" s="43">
        <f t="shared" si="0"/>
        <v>8781.82</v>
      </c>
      <c r="F14" s="102"/>
      <c r="G14" s="84"/>
      <c r="H14" s="87"/>
    </row>
    <row r="15" spans="1:9" ht="30" customHeight="1" x14ac:dyDescent="0.25">
      <c r="A15" s="81"/>
      <c r="B15" s="20" t="s">
        <v>768</v>
      </c>
      <c r="C15" s="19">
        <v>1</v>
      </c>
      <c r="D15" s="43">
        <v>61472.73</v>
      </c>
      <c r="E15" s="43">
        <f t="shared" si="0"/>
        <v>61472.73</v>
      </c>
      <c r="F15" s="102"/>
      <c r="G15" s="84"/>
      <c r="H15" s="87"/>
    </row>
    <row r="16" spans="1:9" ht="30" customHeight="1" x14ac:dyDescent="0.25">
      <c r="A16" s="82"/>
      <c r="B16" s="20" t="s">
        <v>856</v>
      </c>
      <c r="C16" s="19">
        <v>1</v>
      </c>
      <c r="D16" s="43">
        <v>6272.73</v>
      </c>
      <c r="E16" s="43">
        <f t="shared" si="0"/>
        <v>6272.73</v>
      </c>
      <c r="F16" s="103"/>
      <c r="G16" s="85"/>
      <c r="H16" s="88"/>
      <c r="I16">
        <v>1</v>
      </c>
    </row>
    <row r="17" spans="1:9" ht="30" customHeight="1" x14ac:dyDescent="0.25">
      <c r="A17" s="45" t="s">
        <v>857</v>
      </c>
      <c r="B17" s="20" t="s">
        <v>858</v>
      </c>
      <c r="C17" s="19">
        <v>2</v>
      </c>
      <c r="D17" s="43">
        <v>278050</v>
      </c>
      <c r="E17" s="43">
        <f t="shared" si="0"/>
        <v>556100</v>
      </c>
      <c r="F17" s="49">
        <f>SUM(E17:E27)</f>
        <v>849990.00000000012</v>
      </c>
      <c r="G17" s="46">
        <v>45684</v>
      </c>
      <c r="H17" s="47" t="s">
        <v>868</v>
      </c>
    </row>
    <row r="18" spans="1:9" ht="30" customHeight="1" x14ac:dyDescent="0.25">
      <c r="A18" s="45"/>
      <c r="B18" s="20" t="s">
        <v>859</v>
      </c>
      <c r="C18" s="19">
        <v>1</v>
      </c>
      <c r="D18" s="43">
        <v>6561.53</v>
      </c>
      <c r="E18" s="43">
        <f t="shared" si="0"/>
        <v>6561.53</v>
      </c>
      <c r="F18" s="49"/>
      <c r="G18" s="46"/>
      <c r="H18" s="47"/>
    </row>
    <row r="19" spans="1:9" ht="30" customHeight="1" x14ac:dyDescent="0.25">
      <c r="A19" s="45"/>
      <c r="B19" s="20" t="s">
        <v>791</v>
      </c>
      <c r="C19" s="19">
        <v>1</v>
      </c>
      <c r="D19" s="43">
        <v>67587.73</v>
      </c>
      <c r="E19" s="43">
        <f t="shared" si="0"/>
        <v>67587.73</v>
      </c>
      <c r="F19" s="49"/>
      <c r="G19" s="46"/>
      <c r="H19" s="47"/>
    </row>
    <row r="20" spans="1:9" ht="30" customHeight="1" x14ac:dyDescent="0.25">
      <c r="A20" s="45"/>
      <c r="B20" s="20" t="s">
        <v>860</v>
      </c>
      <c r="C20" s="19">
        <v>1</v>
      </c>
      <c r="D20" s="43">
        <v>4314.53</v>
      </c>
      <c r="E20" s="43">
        <f t="shared" si="0"/>
        <v>4314.53</v>
      </c>
      <c r="F20" s="49"/>
      <c r="G20" s="46"/>
      <c r="H20" s="47"/>
    </row>
    <row r="21" spans="1:9" ht="30" customHeight="1" x14ac:dyDescent="0.25">
      <c r="A21" s="45"/>
      <c r="B21" s="20" t="s">
        <v>861</v>
      </c>
      <c r="C21" s="19">
        <v>1</v>
      </c>
      <c r="D21" s="43">
        <v>35542</v>
      </c>
      <c r="E21" s="43">
        <f t="shared" si="0"/>
        <v>35542</v>
      </c>
      <c r="F21" s="49"/>
      <c r="G21" s="46"/>
      <c r="H21" s="47"/>
    </row>
    <row r="22" spans="1:9" ht="30" customHeight="1" x14ac:dyDescent="0.25">
      <c r="A22" s="45"/>
      <c r="B22" s="20" t="s">
        <v>862</v>
      </c>
      <c r="C22" s="19">
        <v>1</v>
      </c>
      <c r="D22" s="43">
        <v>26150</v>
      </c>
      <c r="E22" s="43">
        <f t="shared" si="0"/>
        <v>26150</v>
      </c>
      <c r="F22" s="49"/>
      <c r="G22" s="46"/>
      <c r="H22" s="47"/>
    </row>
    <row r="23" spans="1:9" ht="30" customHeight="1" x14ac:dyDescent="0.25">
      <c r="A23" s="45"/>
      <c r="B23" s="20" t="s">
        <v>852</v>
      </c>
      <c r="C23" s="19">
        <v>1</v>
      </c>
      <c r="D23" s="43">
        <v>36500</v>
      </c>
      <c r="E23" s="43">
        <f t="shared" si="0"/>
        <v>36500</v>
      </c>
      <c r="F23" s="49"/>
      <c r="G23" s="46"/>
      <c r="H23" s="47"/>
    </row>
    <row r="24" spans="1:9" ht="30" customHeight="1" x14ac:dyDescent="0.25">
      <c r="A24" s="45"/>
      <c r="B24" s="20" t="s">
        <v>866</v>
      </c>
      <c r="C24" s="19">
        <v>1</v>
      </c>
      <c r="D24" s="43">
        <v>36500</v>
      </c>
      <c r="E24" s="43">
        <f t="shared" si="0"/>
        <v>36500</v>
      </c>
      <c r="F24" s="49"/>
      <c r="G24" s="46"/>
      <c r="H24" s="47"/>
    </row>
    <row r="25" spans="1:9" ht="30" customHeight="1" x14ac:dyDescent="0.25">
      <c r="A25" s="45"/>
      <c r="B25" s="20" t="s">
        <v>797</v>
      </c>
      <c r="C25" s="19">
        <v>3</v>
      </c>
      <c r="D25" s="43">
        <v>16507.05</v>
      </c>
      <c r="E25" s="43">
        <f t="shared" si="0"/>
        <v>49521.149999999994</v>
      </c>
      <c r="F25" s="49"/>
      <c r="G25" s="46"/>
      <c r="H25" s="47"/>
    </row>
    <row r="26" spans="1:9" ht="30" customHeight="1" x14ac:dyDescent="0.25">
      <c r="A26" s="45"/>
      <c r="B26" s="20" t="s">
        <v>863</v>
      </c>
      <c r="C26" s="19">
        <v>2</v>
      </c>
      <c r="D26" s="43">
        <v>11583.53</v>
      </c>
      <c r="E26" s="43">
        <f t="shared" si="0"/>
        <v>23167.06</v>
      </c>
      <c r="F26" s="49"/>
      <c r="G26" s="46"/>
      <c r="H26" s="47"/>
    </row>
    <row r="27" spans="1:9" ht="30" customHeight="1" x14ac:dyDescent="0.25">
      <c r="A27" s="45"/>
      <c r="B27" s="20" t="s">
        <v>864</v>
      </c>
      <c r="C27" s="19">
        <v>1</v>
      </c>
      <c r="D27" s="43">
        <v>8046</v>
      </c>
      <c r="E27" s="43">
        <f t="shared" si="0"/>
        <v>8046</v>
      </c>
      <c r="F27" s="49"/>
      <c r="G27" s="46"/>
      <c r="H27" s="47"/>
      <c r="I27">
        <v>2</v>
      </c>
    </row>
    <row r="28" spans="1:9" ht="30" customHeight="1" x14ac:dyDescent="0.25">
      <c r="A28" s="80" t="s">
        <v>240</v>
      </c>
      <c r="B28" s="20" t="s">
        <v>873</v>
      </c>
      <c r="C28" s="19">
        <v>1</v>
      </c>
      <c r="D28" s="43">
        <v>542995.65</v>
      </c>
      <c r="E28" s="43">
        <f t="shared" si="0"/>
        <v>542995.65</v>
      </c>
      <c r="F28" s="77">
        <f>SUM(E28:E41)</f>
        <v>1842500</v>
      </c>
      <c r="G28" s="100">
        <v>45674</v>
      </c>
      <c r="H28" s="86" t="s">
        <v>867</v>
      </c>
    </row>
    <row r="29" spans="1:9" ht="30" customHeight="1" x14ac:dyDescent="0.25">
      <c r="A29" s="81"/>
      <c r="B29" s="20" t="s">
        <v>842</v>
      </c>
      <c r="C29" s="19">
        <v>2</v>
      </c>
      <c r="D29" s="43">
        <v>24326.880000000001</v>
      </c>
      <c r="E29" s="43">
        <f t="shared" si="0"/>
        <v>48653.760000000002</v>
      </c>
      <c r="F29" s="78"/>
      <c r="G29" s="84"/>
      <c r="H29" s="87"/>
    </row>
    <row r="30" spans="1:9" ht="30" customHeight="1" x14ac:dyDescent="0.25">
      <c r="A30" s="81"/>
      <c r="B30" s="20" t="s">
        <v>834</v>
      </c>
      <c r="C30" s="19">
        <v>1</v>
      </c>
      <c r="D30" s="43">
        <v>42030.36</v>
      </c>
      <c r="E30" s="43">
        <f t="shared" si="0"/>
        <v>42030.36</v>
      </c>
      <c r="F30" s="78"/>
      <c r="G30" s="84"/>
      <c r="H30" s="87"/>
    </row>
    <row r="31" spans="1:9" ht="30" customHeight="1" x14ac:dyDescent="0.25">
      <c r="A31" s="81"/>
      <c r="B31" s="20" t="s">
        <v>818</v>
      </c>
      <c r="C31" s="19">
        <v>1</v>
      </c>
      <c r="D31" s="43">
        <v>78938.240000000005</v>
      </c>
      <c r="E31" s="43">
        <f t="shared" si="0"/>
        <v>78938.240000000005</v>
      </c>
      <c r="F31" s="78"/>
      <c r="G31" s="84"/>
      <c r="H31" s="87"/>
    </row>
    <row r="32" spans="1:9" ht="30" customHeight="1" x14ac:dyDescent="0.25">
      <c r="A32" s="81"/>
      <c r="B32" s="20" t="s">
        <v>849</v>
      </c>
      <c r="C32" s="19">
        <v>1</v>
      </c>
      <c r="D32" s="43">
        <v>69838.240000000005</v>
      </c>
      <c r="E32" s="43">
        <f t="shared" si="0"/>
        <v>69838.240000000005</v>
      </c>
      <c r="F32" s="78"/>
      <c r="G32" s="84"/>
      <c r="H32" s="87"/>
    </row>
    <row r="33" spans="1:9" ht="30" customHeight="1" x14ac:dyDescent="0.25">
      <c r="A33" s="81"/>
      <c r="B33" s="20" t="s">
        <v>874</v>
      </c>
      <c r="C33" s="19">
        <v>1</v>
      </c>
      <c r="D33" s="43">
        <v>38648.879999999997</v>
      </c>
      <c r="E33" s="43">
        <f t="shared" si="0"/>
        <v>38648.879999999997</v>
      </c>
      <c r="F33" s="78"/>
      <c r="G33" s="84"/>
      <c r="H33" s="87"/>
    </row>
    <row r="34" spans="1:9" ht="30" customHeight="1" x14ac:dyDescent="0.25">
      <c r="A34" s="81"/>
      <c r="B34" s="20" t="s">
        <v>809</v>
      </c>
      <c r="C34" s="19">
        <v>1</v>
      </c>
      <c r="D34" s="43">
        <v>9854.8799999999992</v>
      </c>
      <c r="E34" s="43">
        <f t="shared" si="0"/>
        <v>9854.8799999999992</v>
      </c>
      <c r="F34" s="78"/>
      <c r="G34" s="84"/>
      <c r="H34" s="87"/>
    </row>
    <row r="35" spans="1:9" ht="30" customHeight="1" x14ac:dyDescent="0.25">
      <c r="A35" s="81"/>
      <c r="B35" s="20" t="s">
        <v>875</v>
      </c>
      <c r="C35" s="19">
        <v>1</v>
      </c>
      <c r="D35" s="43">
        <v>692</v>
      </c>
      <c r="E35" s="43">
        <f t="shared" si="0"/>
        <v>692</v>
      </c>
      <c r="F35" s="78"/>
      <c r="G35" s="84"/>
      <c r="H35" s="87"/>
    </row>
    <row r="36" spans="1:9" ht="30" customHeight="1" x14ac:dyDescent="0.25">
      <c r="A36" s="81"/>
      <c r="B36" s="20" t="s">
        <v>876</v>
      </c>
      <c r="C36" s="19">
        <v>1</v>
      </c>
      <c r="D36" s="43">
        <v>570737.27</v>
      </c>
      <c r="E36" s="43">
        <f t="shared" si="0"/>
        <v>570737.27</v>
      </c>
      <c r="F36" s="78"/>
      <c r="G36" s="84"/>
      <c r="H36" s="87"/>
    </row>
    <row r="37" spans="1:9" ht="30" customHeight="1" x14ac:dyDescent="0.25">
      <c r="A37" s="81"/>
      <c r="B37" s="20" t="s">
        <v>877</v>
      </c>
      <c r="C37" s="19">
        <v>1</v>
      </c>
      <c r="D37" s="43">
        <v>57059.64</v>
      </c>
      <c r="E37" s="43">
        <f t="shared" si="0"/>
        <v>57059.64</v>
      </c>
      <c r="F37" s="78"/>
      <c r="G37" s="84"/>
      <c r="H37" s="87"/>
    </row>
    <row r="38" spans="1:9" ht="30" customHeight="1" x14ac:dyDescent="0.25">
      <c r="A38" s="81"/>
      <c r="B38" s="20" t="s">
        <v>878</v>
      </c>
      <c r="C38" s="19">
        <v>1</v>
      </c>
      <c r="D38" s="43">
        <v>139174.12</v>
      </c>
      <c r="E38" s="43">
        <f t="shared" si="0"/>
        <v>139174.12</v>
      </c>
      <c r="F38" s="78"/>
      <c r="G38" s="84"/>
      <c r="H38" s="87"/>
    </row>
    <row r="39" spans="1:9" ht="30" customHeight="1" x14ac:dyDescent="0.25">
      <c r="A39" s="81"/>
      <c r="B39" s="20" t="s">
        <v>879</v>
      </c>
      <c r="C39" s="19">
        <v>1</v>
      </c>
      <c r="D39" s="43">
        <v>43838.239999999998</v>
      </c>
      <c r="E39" s="43">
        <f t="shared" si="0"/>
        <v>43838.239999999998</v>
      </c>
      <c r="F39" s="78"/>
      <c r="G39" s="84"/>
      <c r="H39" s="87"/>
    </row>
    <row r="40" spans="1:9" ht="30" customHeight="1" x14ac:dyDescent="0.25">
      <c r="A40" s="81"/>
      <c r="B40" s="20" t="s">
        <v>768</v>
      </c>
      <c r="C40" s="19">
        <v>1</v>
      </c>
      <c r="D40" s="43">
        <v>161566.48000000001</v>
      </c>
      <c r="E40" s="43">
        <f t="shared" si="0"/>
        <v>161566.48000000001</v>
      </c>
      <c r="F40" s="78"/>
      <c r="G40" s="84"/>
      <c r="H40" s="87"/>
    </row>
    <row r="41" spans="1:9" ht="30" customHeight="1" x14ac:dyDescent="0.25">
      <c r="A41" s="82"/>
      <c r="B41" s="20" t="s">
        <v>769</v>
      </c>
      <c r="C41" s="19">
        <v>1</v>
      </c>
      <c r="D41" s="43">
        <v>38472.239999999998</v>
      </c>
      <c r="E41" s="43">
        <f t="shared" si="0"/>
        <v>38472.239999999998</v>
      </c>
      <c r="F41" s="79"/>
      <c r="G41" s="85"/>
      <c r="H41" s="88"/>
      <c r="I41">
        <v>3</v>
      </c>
    </row>
    <row r="42" spans="1:9" ht="30" customHeight="1" x14ac:dyDescent="0.25">
      <c r="A42" s="80" t="s">
        <v>869</v>
      </c>
      <c r="B42" s="20" t="s">
        <v>870</v>
      </c>
      <c r="C42" s="19">
        <v>1</v>
      </c>
      <c r="D42" s="43">
        <v>350</v>
      </c>
      <c r="E42" s="43">
        <f t="shared" si="0"/>
        <v>350</v>
      </c>
      <c r="F42" s="49">
        <f>SUM(E42:E43)</f>
        <v>879.9</v>
      </c>
      <c r="G42" s="46">
        <v>45705</v>
      </c>
      <c r="H42" s="47" t="s">
        <v>872</v>
      </c>
    </row>
    <row r="43" spans="1:9" ht="30" customHeight="1" x14ac:dyDescent="0.25">
      <c r="A43" s="82"/>
      <c r="B43" s="20" t="s">
        <v>871</v>
      </c>
      <c r="C43" s="19">
        <v>1</v>
      </c>
      <c r="D43" s="43">
        <v>529.9</v>
      </c>
      <c r="E43" s="43">
        <f t="shared" si="0"/>
        <v>529.9</v>
      </c>
      <c r="F43" s="49"/>
      <c r="G43" s="46"/>
      <c r="H43" s="47"/>
      <c r="I43">
        <v>4</v>
      </c>
    </row>
    <row r="44" spans="1:9" ht="30" customHeight="1" x14ac:dyDescent="0.25">
      <c r="A44" s="80" t="s">
        <v>857</v>
      </c>
      <c r="B44" s="20" t="s">
        <v>880</v>
      </c>
      <c r="C44" s="19">
        <v>1</v>
      </c>
      <c r="D44" s="43">
        <v>96000</v>
      </c>
      <c r="E44" s="43">
        <f t="shared" si="0"/>
        <v>96000</v>
      </c>
      <c r="F44" s="77">
        <f>SUM(E44:E58)</f>
        <v>430000</v>
      </c>
      <c r="G44" s="83">
        <v>45715</v>
      </c>
      <c r="H44" s="80" t="s">
        <v>889</v>
      </c>
    </row>
    <row r="45" spans="1:9" ht="30" customHeight="1" x14ac:dyDescent="0.25">
      <c r="A45" s="81"/>
      <c r="B45" s="20" t="s">
        <v>865</v>
      </c>
      <c r="C45" s="19">
        <v>1</v>
      </c>
      <c r="D45" s="43">
        <v>19000</v>
      </c>
      <c r="E45" s="43">
        <f t="shared" si="0"/>
        <v>19000</v>
      </c>
      <c r="F45" s="78"/>
      <c r="G45" s="84"/>
      <c r="H45" s="87"/>
    </row>
    <row r="46" spans="1:9" ht="30" customHeight="1" x14ac:dyDescent="0.25">
      <c r="A46" s="81"/>
      <c r="B46" s="20" t="s">
        <v>881</v>
      </c>
      <c r="C46" s="19">
        <v>1</v>
      </c>
      <c r="D46" s="43">
        <v>12900</v>
      </c>
      <c r="E46" s="43">
        <f t="shared" si="0"/>
        <v>12900</v>
      </c>
      <c r="F46" s="78"/>
      <c r="G46" s="84"/>
      <c r="H46" s="87"/>
    </row>
    <row r="47" spans="1:9" ht="30" customHeight="1" x14ac:dyDescent="0.25">
      <c r="A47" s="81"/>
      <c r="B47" s="20" t="s">
        <v>882</v>
      </c>
      <c r="C47" s="19">
        <v>1</v>
      </c>
      <c r="D47" s="43">
        <v>19000</v>
      </c>
      <c r="E47" s="43">
        <f t="shared" si="0"/>
        <v>19000</v>
      </c>
      <c r="F47" s="78"/>
      <c r="G47" s="84"/>
      <c r="H47" s="87"/>
    </row>
    <row r="48" spans="1:9" ht="30" customHeight="1" x14ac:dyDescent="0.25">
      <c r="A48" s="81"/>
      <c r="B48" s="20" t="s">
        <v>883</v>
      </c>
      <c r="C48" s="19">
        <v>1</v>
      </c>
      <c r="D48" s="43">
        <v>4773</v>
      </c>
      <c r="E48" s="43">
        <f t="shared" si="0"/>
        <v>4773</v>
      </c>
      <c r="F48" s="78"/>
      <c r="G48" s="84"/>
      <c r="H48" s="87"/>
    </row>
    <row r="49" spans="1:9" ht="30" customHeight="1" x14ac:dyDescent="0.25">
      <c r="A49" s="81"/>
      <c r="B49" s="20" t="s">
        <v>797</v>
      </c>
      <c r="C49" s="19">
        <v>1</v>
      </c>
      <c r="D49" s="43">
        <v>16000</v>
      </c>
      <c r="E49" s="43">
        <f t="shared" si="0"/>
        <v>16000</v>
      </c>
      <c r="F49" s="78"/>
      <c r="G49" s="84"/>
      <c r="H49" s="87"/>
    </row>
    <row r="50" spans="1:9" ht="30" customHeight="1" x14ac:dyDescent="0.25">
      <c r="A50" s="81"/>
      <c r="B50" s="35" t="s">
        <v>884</v>
      </c>
      <c r="C50" s="19">
        <v>1</v>
      </c>
      <c r="D50" s="43">
        <v>1500</v>
      </c>
      <c r="E50" s="43">
        <f t="shared" si="0"/>
        <v>1500</v>
      </c>
      <c r="F50" s="78"/>
      <c r="G50" s="84"/>
      <c r="H50" s="87"/>
    </row>
    <row r="51" spans="1:9" ht="30" customHeight="1" x14ac:dyDescent="0.25">
      <c r="A51" s="81"/>
      <c r="B51" s="20" t="s">
        <v>803</v>
      </c>
      <c r="C51" s="19">
        <v>1</v>
      </c>
      <c r="D51" s="43">
        <v>66050</v>
      </c>
      <c r="E51" s="43">
        <f t="shared" si="0"/>
        <v>66050</v>
      </c>
      <c r="F51" s="78"/>
      <c r="G51" s="84"/>
      <c r="H51" s="87"/>
    </row>
    <row r="52" spans="1:9" ht="30" customHeight="1" x14ac:dyDescent="0.25">
      <c r="A52" s="81"/>
      <c r="B52" s="20" t="s">
        <v>885</v>
      </c>
      <c r="C52" s="19">
        <v>1</v>
      </c>
      <c r="D52" s="43">
        <v>19000</v>
      </c>
      <c r="E52" s="43">
        <f t="shared" si="0"/>
        <v>19000</v>
      </c>
      <c r="F52" s="78"/>
      <c r="G52" s="84"/>
      <c r="H52" s="87"/>
    </row>
    <row r="53" spans="1:9" ht="30" customHeight="1" x14ac:dyDescent="0.25">
      <c r="A53" s="81"/>
      <c r="B53" s="20" t="s">
        <v>886</v>
      </c>
      <c r="C53" s="19">
        <v>1</v>
      </c>
      <c r="D53" s="43">
        <v>2377</v>
      </c>
      <c r="E53" s="43">
        <f t="shared" si="0"/>
        <v>2377</v>
      </c>
      <c r="F53" s="78"/>
      <c r="G53" s="84"/>
      <c r="H53" s="87"/>
    </row>
    <row r="54" spans="1:9" ht="30" customHeight="1" x14ac:dyDescent="0.25">
      <c r="A54" s="81"/>
      <c r="B54" s="38" t="s">
        <v>887</v>
      </c>
      <c r="C54" s="19">
        <v>1</v>
      </c>
      <c r="D54" s="43">
        <v>16000</v>
      </c>
      <c r="E54" s="43">
        <f t="shared" si="0"/>
        <v>16000</v>
      </c>
      <c r="F54" s="78"/>
      <c r="G54" s="84"/>
      <c r="H54" s="87"/>
    </row>
    <row r="55" spans="1:9" ht="30" customHeight="1" x14ac:dyDescent="0.25">
      <c r="A55" s="81"/>
      <c r="B55" s="38" t="s">
        <v>880</v>
      </c>
      <c r="C55" s="19">
        <v>1</v>
      </c>
      <c r="D55" s="43">
        <v>96000</v>
      </c>
      <c r="E55" s="43">
        <f t="shared" si="0"/>
        <v>96000</v>
      </c>
      <c r="F55" s="78"/>
      <c r="G55" s="84"/>
      <c r="H55" s="87"/>
    </row>
    <row r="56" spans="1:9" ht="30" customHeight="1" x14ac:dyDescent="0.25">
      <c r="A56" s="81"/>
      <c r="B56" s="38" t="s">
        <v>797</v>
      </c>
      <c r="C56" s="19">
        <v>1</v>
      </c>
      <c r="D56" s="43">
        <v>16000</v>
      </c>
      <c r="E56" s="43">
        <f t="shared" si="0"/>
        <v>16000</v>
      </c>
      <c r="F56" s="78"/>
      <c r="G56" s="84"/>
      <c r="H56" s="87"/>
    </row>
    <row r="57" spans="1:9" ht="30" customHeight="1" x14ac:dyDescent="0.25">
      <c r="A57" s="81"/>
      <c r="B57" s="38" t="s">
        <v>888</v>
      </c>
      <c r="C57" s="19">
        <v>1</v>
      </c>
      <c r="D57" s="43">
        <v>26400</v>
      </c>
      <c r="E57" s="43">
        <f t="shared" si="0"/>
        <v>26400</v>
      </c>
      <c r="F57" s="78"/>
      <c r="G57" s="84"/>
      <c r="H57" s="87"/>
    </row>
    <row r="58" spans="1:9" ht="30" customHeight="1" x14ac:dyDescent="0.25">
      <c r="A58" s="82"/>
      <c r="B58" s="38" t="s">
        <v>882</v>
      </c>
      <c r="C58" s="19">
        <v>1</v>
      </c>
      <c r="D58" s="43">
        <v>19000</v>
      </c>
      <c r="E58" s="43">
        <f t="shared" si="0"/>
        <v>19000</v>
      </c>
      <c r="F58" s="79"/>
      <c r="G58" s="85"/>
      <c r="H58" s="88"/>
      <c r="I58">
        <v>5</v>
      </c>
    </row>
    <row r="59" spans="1:9" ht="30" customHeight="1" x14ac:dyDescent="0.25">
      <c r="A59" s="95" t="s">
        <v>857</v>
      </c>
      <c r="B59" s="38" t="s">
        <v>890</v>
      </c>
      <c r="C59" s="19">
        <v>1</v>
      </c>
      <c r="D59" s="43">
        <v>4773</v>
      </c>
      <c r="E59" s="43">
        <f t="shared" si="0"/>
        <v>4773</v>
      </c>
      <c r="F59" s="92">
        <f>SUM(E59:E72)</f>
        <v>430000</v>
      </c>
      <c r="G59" s="83">
        <v>45719</v>
      </c>
      <c r="H59" s="80" t="s">
        <v>889</v>
      </c>
    </row>
    <row r="60" spans="1:9" ht="30" customHeight="1" x14ac:dyDescent="0.25">
      <c r="A60" s="96"/>
      <c r="B60" s="38" t="s">
        <v>891</v>
      </c>
      <c r="C60" s="19">
        <v>1</v>
      </c>
      <c r="D60" s="43">
        <v>19000</v>
      </c>
      <c r="E60" s="43">
        <f>C60*D60</f>
        <v>19000</v>
      </c>
      <c r="F60" s="94"/>
      <c r="G60" s="84"/>
      <c r="H60" s="87"/>
    </row>
    <row r="61" spans="1:9" ht="30" customHeight="1" x14ac:dyDescent="0.25">
      <c r="A61" s="96"/>
      <c r="B61" s="20" t="s">
        <v>892</v>
      </c>
      <c r="C61" s="19">
        <v>1</v>
      </c>
      <c r="D61" s="43">
        <v>96000</v>
      </c>
      <c r="E61" s="43">
        <f t="shared" ref="E61:E74" si="1">C61*D61</f>
        <v>96000</v>
      </c>
      <c r="F61" s="94"/>
      <c r="G61" s="84"/>
      <c r="H61" s="87"/>
    </row>
    <row r="62" spans="1:9" ht="30" customHeight="1" x14ac:dyDescent="0.25">
      <c r="A62" s="96"/>
      <c r="B62" s="20" t="s">
        <v>893</v>
      </c>
      <c r="C62" s="19">
        <v>1</v>
      </c>
      <c r="D62" s="43">
        <v>16000</v>
      </c>
      <c r="E62" s="43">
        <f t="shared" si="1"/>
        <v>16000</v>
      </c>
      <c r="F62" s="94"/>
      <c r="G62" s="84"/>
      <c r="H62" s="87"/>
    </row>
    <row r="63" spans="1:9" ht="30" customHeight="1" x14ac:dyDescent="0.25">
      <c r="A63" s="96"/>
      <c r="B63" s="38" t="s">
        <v>894</v>
      </c>
      <c r="C63" s="19">
        <v>1</v>
      </c>
      <c r="D63" s="43">
        <v>96000</v>
      </c>
      <c r="E63" s="43">
        <f t="shared" si="1"/>
        <v>96000</v>
      </c>
      <c r="F63" s="94"/>
      <c r="G63" s="84"/>
      <c r="H63" s="87"/>
    </row>
    <row r="64" spans="1:9" ht="40.5" customHeight="1" x14ac:dyDescent="0.25">
      <c r="A64" s="96"/>
      <c r="B64" s="20" t="s">
        <v>893</v>
      </c>
      <c r="C64" s="19">
        <v>1</v>
      </c>
      <c r="D64" s="43">
        <v>16000</v>
      </c>
      <c r="E64" s="43">
        <f t="shared" si="1"/>
        <v>16000</v>
      </c>
      <c r="F64" s="94"/>
      <c r="G64" s="84"/>
      <c r="H64" s="87"/>
    </row>
    <row r="65" spans="1:11" x14ac:dyDescent="0.25">
      <c r="A65" s="96"/>
      <c r="B65" s="20" t="s">
        <v>895</v>
      </c>
      <c r="C65" s="19">
        <v>1</v>
      </c>
      <c r="D65" s="43">
        <v>27900</v>
      </c>
      <c r="E65" s="43">
        <f t="shared" si="1"/>
        <v>27900</v>
      </c>
      <c r="F65" s="94"/>
      <c r="G65" s="84"/>
      <c r="H65" s="87"/>
    </row>
    <row r="66" spans="1:11" ht="30" customHeight="1" x14ac:dyDescent="0.25">
      <c r="A66" s="96"/>
      <c r="B66" s="38" t="s">
        <v>896</v>
      </c>
      <c r="C66" s="19">
        <v>1</v>
      </c>
      <c r="D66" s="43">
        <v>19000</v>
      </c>
      <c r="E66" s="43">
        <f t="shared" si="1"/>
        <v>19000</v>
      </c>
      <c r="F66" s="94"/>
      <c r="G66" s="84"/>
      <c r="H66" s="87"/>
    </row>
    <row r="67" spans="1:11" ht="30" customHeight="1" x14ac:dyDescent="0.25">
      <c r="A67" s="96"/>
      <c r="B67" s="38" t="s">
        <v>897</v>
      </c>
      <c r="C67" s="19">
        <v>1</v>
      </c>
      <c r="D67" s="43">
        <v>2377</v>
      </c>
      <c r="E67" s="43">
        <f t="shared" si="1"/>
        <v>2377</v>
      </c>
      <c r="F67" s="94"/>
      <c r="G67" s="84"/>
      <c r="H67" s="87"/>
    </row>
    <row r="68" spans="1:11" ht="30" customHeight="1" x14ac:dyDescent="0.25">
      <c r="A68" s="96"/>
      <c r="B68" s="38" t="s">
        <v>898</v>
      </c>
      <c r="C68" s="19">
        <v>1</v>
      </c>
      <c r="D68" s="43">
        <v>66050</v>
      </c>
      <c r="E68" s="43">
        <f t="shared" si="1"/>
        <v>66050</v>
      </c>
      <c r="F68" s="94"/>
      <c r="G68" s="84"/>
      <c r="H68" s="87"/>
    </row>
    <row r="69" spans="1:11" ht="30" customHeight="1" x14ac:dyDescent="0.25">
      <c r="A69" s="96"/>
      <c r="B69" s="38" t="s">
        <v>899</v>
      </c>
      <c r="C69" s="19">
        <v>1</v>
      </c>
      <c r="D69" s="43">
        <v>12900</v>
      </c>
      <c r="E69" s="43">
        <f t="shared" si="1"/>
        <v>12900</v>
      </c>
      <c r="F69" s="94"/>
      <c r="G69" s="84"/>
      <c r="H69" s="87"/>
    </row>
    <row r="70" spans="1:11" ht="30" customHeight="1" x14ac:dyDescent="0.25">
      <c r="A70" s="96"/>
      <c r="B70" s="38" t="s">
        <v>900</v>
      </c>
      <c r="C70" s="19">
        <v>1</v>
      </c>
      <c r="D70" s="43">
        <v>19000</v>
      </c>
      <c r="E70" s="43">
        <f t="shared" si="1"/>
        <v>19000</v>
      </c>
      <c r="F70" s="94"/>
      <c r="G70" s="84"/>
      <c r="H70" s="87"/>
    </row>
    <row r="71" spans="1:11" ht="30" customHeight="1" x14ac:dyDescent="0.25">
      <c r="A71" s="96"/>
      <c r="B71" s="38" t="s">
        <v>893</v>
      </c>
      <c r="C71" s="19">
        <v>1</v>
      </c>
      <c r="D71" s="43">
        <v>16000</v>
      </c>
      <c r="E71" s="43">
        <f t="shared" si="1"/>
        <v>16000</v>
      </c>
      <c r="F71" s="94"/>
      <c r="G71" s="84"/>
      <c r="H71" s="87"/>
    </row>
    <row r="72" spans="1:11" ht="30" customHeight="1" x14ac:dyDescent="0.25">
      <c r="A72" s="104"/>
      <c r="B72" s="38" t="s">
        <v>901</v>
      </c>
      <c r="C72" s="19">
        <v>1</v>
      </c>
      <c r="D72" s="43">
        <v>19000</v>
      </c>
      <c r="E72" s="43">
        <f t="shared" si="1"/>
        <v>19000</v>
      </c>
      <c r="F72" s="93"/>
      <c r="G72" s="85"/>
      <c r="H72" s="88"/>
    </row>
    <row r="73" spans="1:11" ht="30" customHeight="1" x14ac:dyDescent="0.25">
      <c r="A73" s="19" t="s">
        <v>730</v>
      </c>
      <c r="B73" s="38" t="s">
        <v>902</v>
      </c>
      <c r="C73" s="23">
        <v>2</v>
      </c>
      <c r="D73" s="43">
        <v>54000</v>
      </c>
      <c r="E73" s="43">
        <f t="shared" si="1"/>
        <v>108000</v>
      </c>
      <c r="F73" s="36">
        <v>108000</v>
      </c>
      <c r="G73" s="22">
        <v>45763</v>
      </c>
      <c r="H73" s="23" t="s">
        <v>903</v>
      </c>
    </row>
    <row r="74" spans="1:11" ht="30" customHeight="1" x14ac:dyDescent="0.25">
      <c r="A74" s="19" t="s">
        <v>584</v>
      </c>
      <c r="B74" s="38" t="s">
        <v>904</v>
      </c>
      <c r="C74" s="23">
        <v>15</v>
      </c>
      <c r="D74" s="43">
        <v>58890</v>
      </c>
      <c r="E74" s="43">
        <f t="shared" si="1"/>
        <v>883350</v>
      </c>
      <c r="F74" s="36">
        <v>883350</v>
      </c>
      <c r="G74" s="22">
        <v>45777</v>
      </c>
      <c r="H74" s="23" t="s">
        <v>905</v>
      </c>
    </row>
    <row r="75" spans="1:11" ht="30" customHeight="1" x14ac:dyDescent="0.25">
      <c r="A75" s="111" t="s">
        <v>906</v>
      </c>
      <c r="B75" s="105" t="s">
        <v>907</v>
      </c>
      <c r="C75" s="106">
        <v>10</v>
      </c>
      <c r="D75" s="107">
        <v>18396.400000000001</v>
      </c>
      <c r="E75" s="107">
        <v>183964</v>
      </c>
      <c r="F75" s="108">
        <v>183964</v>
      </c>
      <c r="G75" s="109">
        <v>45860</v>
      </c>
      <c r="H75" s="106" t="s">
        <v>909</v>
      </c>
      <c r="K75" s="44"/>
    </row>
    <row r="76" spans="1:11" ht="30" customHeight="1" x14ac:dyDescent="0.25">
      <c r="A76" s="111"/>
      <c r="B76" s="105" t="s">
        <v>908</v>
      </c>
      <c r="C76" s="106">
        <v>30</v>
      </c>
      <c r="D76" s="107">
        <v>9046.4</v>
      </c>
      <c r="E76" s="107">
        <v>271392</v>
      </c>
      <c r="F76" s="108">
        <v>271392</v>
      </c>
      <c r="G76" s="109">
        <v>45860</v>
      </c>
      <c r="H76" s="106" t="s">
        <v>910</v>
      </c>
      <c r="K76" s="44"/>
    </row>
    <row r="77" spans="1:11" ht="31.5" customHeight="1" x14ac:dyDescent="0.25">
      <c r="A77" s="113" t="s">
        <v>912</v>
      </c>
      <c r="B77" s="105" t="s">
        <v>913</v>
      </c>
      <c r="C77" s="23">
        <v>1</v>
      </c>
      <c r="D77" s="107">
        <v>4593.51</v>
      </c>
      <c r="E77" s="107">
        <v>4593.51</v>
      </c>
      <c r="F77" s="108">
        <v>100822.54</v>
      </c>
      <c r="G77" s="22">
        <v>46161</v>
      </c>
      <c r="H77" s="23" t="s">
        <v>914</v>
      </c>
    </row>
    <row r="78" spans="1:11" ht="31.5" customHeight="1" x14ac:dyDescent="0.25">
      <c r="A78" s="113"/>
      <c r="B78" s="112" t="s">
        <v>915</v>
      </c>
      <c r="C78" s="110">
        <v>1</v>
      </c>
      <c r="D78" s="107">
        <v>4593.51</v>
      </c>
      <c r="E78" s="107">
        <v>4593.51</v>
      </c>
      <c r="F78" s="108">
        <v>100822.54</v>
      </c>
      <c r="G78" s="22">
        <v>46161</v>
      </c>
      <c r="H78" s="23" t="s">
        <v>914</v>
      </c>
    </row>
    <row r="79" spans="1:11" ht="31.5" customHeight="1" x14ac:dyDescent="0.25">
      <c r="A79" s="113"/>
      <c r="B79" s="112" t="s">
        <v>916</v>
      </c>
      <c r="C79" s="110">
        <v>1</v>
      </c>
      <c r="D79" s="107">
        <v>4593.51</v>
      </c>
      <c r="E79" s="107">
        <v>4593.51</v>
      </c>
      <c r="F79" s="108">
        <v>100822.54</v>
      </c>
      <c r="G79" s="22">
        <v>46161</v>
      </c>
      <c r="H79" s="23" t="s">
        <v>914</v>
      </c>
    </row>
    <row r="80" spans="1:11" ht="31.5" customHeight="1" x14ac:dyDescent="0.25">
      <c r="A80" s="113"/>
      <c r="B80" s="112" t="s">
        <v>917</v>
      </c>
      <c r="C80" s="110">
        <v>1</v>
      </c>
      <c r="D80" s="107">
        <v>4593.51</v>
      </c>
      <c r="E80" s="107">
        <v>4593.51</v>
      </c>
      <c r="F80" s="108">
        <v>100822.54</v>
      </c>
      <c r="G80" s="22">
        <v>46161</v>
      </c>
      <c r="H80" s="23" t="s">
        <v>914</v>
      </c>
    </row>
    <row r="81" spans="1:8" ht="31.5" customHeight="1" x14ac:dyDescent="0.25">
      <c r="A81" s="113"/>
      <c r="B81" s="112" t="s">
        <v>918</v>
      </c>
      <c r="C81" s="110">
        <v>1</v>
      </c>
      <c r="D81" s="107">
        <v>4593.51</v>
      </c>
      <c r="E81" s="107">
        <v>4593.51</v>
      </c>
      <c r="F81" s="108">
        <v>100822.54</v>
      </c>
      <c r="G81" s="22">
        <v>46161</v>
      </c>
      <c r="H81" s="23" t="s">
        <v>914</v>
      </c>
    </row>
    <row r="82" spans="1:8" ht="31.5" customHeight="1" x14ac:dyDescent="0.25">
      <c r="A82" s="113"/>
      <c r="B82" s="112" t="s">
        <v>919</v>
      </c>
      <c r="C82" s="110">
        <v>1</v>
      </c>
      <c r="D82" s="107">
        <v>658.73</v>
      </c>
      <c r="E82" s="107">
        <v>658.73</v>
      </c>
      <c r="F82" s="108">
        <v>100822.54</v>
      </c>
      <c r="G82" s="22">
        <v>46161</v>
      </c>
      <c r="H82" s="23" t="s">
        <v>914</v>
      </c>
    </row>
    <row r="83" spans="1:8" ht="15.75" customHeight="1" x14ac:dyDescent="0.25">
      <c r="A83" s="113"/>
      <c r="B83" s="114" t="s">
        <v>920</v>
      </c>
      <c r="C83" s="110">
        <v>1</v>
      </c>
      <c r="D83" s="107">
        <v>658.73</v>
      </c>
      <c r="E83" s="107">
        <v>658.73</v>
      </c>
      <c r="F83" s="108">
        <v>100822.54</v>
      </c>
      <c r="G83" s="22">
        <v>46091</v>
      </c>
      <c r="H83" s="23" t="s">
        <v>914</v>
      </c>
    </row>
    <row r="84" spans="1:8" ht="15" customHeight="1" x14ac:dyDescent="0.25">
      <c r="A84" s="113"/>
      <c r="B84" s="112" t="s">
        <v>921</v>
      </c>
      <c r="C84" s="110">
        <v>1</v>
      </c>
      <c r="D84" s="107">
        <v>658.73</v>
      </c>
      <c r="E84" s="107">
        <v>658.73</v>
      </c>
      <c r="F84" s="108">
        <v>100822.54</v>
      </c>
      <c r="G84" s="22">
        <v>46091</v>
      </c>
      <c r="H84" s="23" t="s">
        <v>914</v>
      </c>
    </row>
    <row r="85" spans="1:8" ht="15" customHeight="1" x14ac:dyDescent="0.25">
      <c r="A85" s="113"/>
      <c r="B85" s="112" t="s">
        <v>922</v>
      </c>
      <c r="C85" s="110">
        <v>1</v>
      </c>
      <c r="D85" s="107">
        <v>658.73</v>
      </c>
      <c r="E85" s="107">
        <v>658.73</v>
      </c>
      <c r="F85" s="108">
        <v>100822.54</v>
      </c>
      <c r="G85" s="22">
        <v>46091</v>
      </c>
      <c r="H85" s="23" t="s">
        <v>914</v>
      </c>
    </row>
    <row r="86" spans="1:8" ht="15" customHeight="1" x14ac:dyDescent="0.25">
      <c r="A86" s="113"/>
      <c r="B86" s="112" t="s">
        <v>923</v>
      </c>
      <c r="C86" s="110">
        <v>1</v>
      </c>
      <c r="D86" s="107">
        <v>658.73</v>
      </c>
      <c r="E86" s="107">
        <v>658.73</v>
      </c>
      <c r="F86" s="108">
        <v>100822.54</v>
      </c>
      <c r="G86" s="22">
        <v>46091</v>
      </c>
      <c r="H86" s="23" t="s">
        <v>914</v>
      </c>
    </row>
    <row r="87" spans="1:8" x14ac:dyDescent="0.25">
      <c r="A87" s="113"/>
      <c r="B87" s="112" t="s">
        <v>924</v>
      </c>
      <c r="C87" s="110">
        <v>1</v>
      </c>
      <c r="D87" s="107">
        <v>658.73</v>
      </c>
      <c r="E87" s="107">
        <v>658.73</v>
      </c>
      <c r="F87" s="108">
        <v>100822.54</v>
      </c>
      <c r="G87" s="22">
        <v>46111</v>
      </c>
      <c r="H87" s="23" t="s">
        <v>914</v>
      </c>
    </row>
    <row r="88" spans="1:8" x14ac:dyDescent="0.25">
      <c r="A88" s="113"/>
      <c r="B88" s="112" t="s">
        <v>925</v>
      </c>
      <c r="C88" s="110">
        <v>1</v>
      </c>
      <c r="D88" s="107">
        <v>658.73</v>
      </c>
      <c r="E88" s="107">
        <v>658.73</v>
      </c>
      <c r="F88" s="108">
        <v>100822.54</v>
      </c>
      <c r="G88" s="22">
        <v>46111</v>
      </c>
      <c r="H88" s="23" t="s">
        <v>914</v>
      </c>
    </row>
    <row r="89" spans="1:8" x14ac:dyDescent="0.25">
      <c r="A89" s="113"/>
      <c r="B89" s="112" t="s">
        <v>926</v>
      </c>
      <c r="C89" s="110">
        <v>1</v>
      </c>
      <c r="D89" s="107">
        <v>658.73</v>
      </c>
      <c r="E89" s="107">
        <v>658.73</v>
      </c>
      <c r="F89" s="108">
        <v>100822.54</v>
      </c>
      <c r="G89" s="22">
        <v>46111</v>
      </c>
      <c r="H89" s="23" t="s">
        <v>914</v>
      </c>
    </row>
  </sheetData>
  <mergeCells count="27">
    <mergeCell ref="A77:A89"/>
    <mergeCell ref="G28:G41"/>
    <mergeCell ref="H28:H41"/>
    <mergeCell ref="G44:G58"/>
    <mergeCell ref="H44:H58"/>
    <mergeCell ref="A59:A72"/>
    <mergeCell ref="F59:F72"/>
    <mergeCell ref="G59:G72"/>
    <mergeCell ref="H59:H72"/>
    <mergeCell ref="A44:A58"/>
    <mergeCell ref="F44:F58"/>
    <mergeCell ref="A75:A76"/>
    <mergeCell ref="A17:A27"/>
    <mergeCell ref="A42:A43"/>
    <mergeCell ref="A1:H1"/>
    <mergeCell ref="A3:A16"/>
    <mergeCell ref="F3:F16"/>
    <mergeCell ref="G3:G16"/>
    <mergeCell ref="H3:H16"/>
    <mergeCell ref="F17:F27"/>
    <mergeCell ref="G17:G27"/>
    <mergeCell ref="H17:H27"/>
    <mergeCell ref="F42:F43"/>
    <mergeCell ref="G42:G43"/>
    <mergeCell ref="H42:H43"/>
    <mergeCell ref="A28:A41"/>
    <mergeCell ref="F28:F41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Exercício_2020</vt:lpstr>
      <vt:lpstr>Exercício_2021</vt:lpstr>
      <vt:lpstr>Exercício_2022</vt:lpstr>
      <vt:lpstr>Exercício_2023</vt:lpstr>
      <vt:lpstr>Exercício_2024</vt:lpstr>
      <vt:lpstr>Exercício_2025</vt:lpstr>
      <vt:lpstr>Exercício_2020!Titulos_de_impressao</vt:lpstr>
      <vt:lpstr>Exercício_2021!Titulos_de_impressao</vt:lpstr>
      <vt:lpstr>Exercício_2022!Titulos_de_impressao</vt:lpstr>
      <vt:lpstr>Exercício_2023!Titulos_de_impressao</vt:lpstr>
      <vt:lpstr>Exercício_2024!Titulos_de_impressao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Silva de Melo Horta;Altair Pereira da Cunha Junior</dc:creator>
  <cp:lastModifiedBy>Evando Rodrigues da Cruz</cp:lastModifiedBy>
  <cp:lastPrinted>2024-06-06T13:01:19Z</cp:lastPrinted>
  <dcterms:created xsi:type="dcterms:W3CDTF">2019-06-28T18:21:39Z</dcterms:created>
  <dcterms:modified xsi:type="dcterms:W3CDTF">2026-05-25T21:43:51Z</dcterms:modified>
</cp:coreProperties>
</file>